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MaríaEugeniaQuesadaO\Desktop\Teletrabajo 2026\GDD 2025\ESTADÍSTICA HISTORICA EDD\"/>
    </mc:Choice>
  </mc:AlternateContent>
  <xr:revisionPtr revIDLastSave="0" documentId="8_{448859D8-322C-43C0-A2E8-84230537AEAA}" xr6:coauthVersionLast="47" xr6:coauthVersionMax="47" xr10:uidLastSave="{00000000-0000-0000-0000-000000000000}"/>
  <bookViews>
    <workbookView xWindow="9100" yWindow="-14400" windowWidth="17010" windowHeight="13770" tabRatio="601" firstSheet="10" activeTab="17" xr2:uid="{00000000-000D-0000-FFFF-FFFF00000000}"/>
  </bookViews>
  <sheets>
    <sheet name="MENU" sheetId="8" r:id="rId1"/>
    <sheet name="COMPARATIGRAL GRUPOLAB 2010 +" sheetId="12" r:id="rId2"/>
    <sheet name="COMPARATIVO RESUL PARTIR 2021" sheetId="18" r:id="rId3"/>
    <sheet name="2010-2011" sheetId="7" r:id="rId4"/>
    <sheet name="2011-2012" sheetId="6" r:id="rId5"/>
    <sheet name="2013" sheetId="5" r:id="rId6"/>
    <sheet name="2014" sheetId="2" r:id="rId7"/>
    <sheet name="2015" sheetId="3" r:id="rId8"/>
    <sheet name="2016" sheetId="4" r:id="rId9"/>
    <sheet name="2017" sheetId="9" r:id="rId10"/>
    <sheet name="2018" sheetId="11" r:id="rId11"/>
    <sheet name="2019" sheetId="15" r:id="rId12"/>
    <sheet name="2020" sheetId="16" r:id="rId13"/>
    <sheet name="2021" sheetId="17" r:id="rId14"/>
    <sheet name="2022" sheetId="19" r:id="rId15"/>
    <sheet name="2023" sheetId="21" r:id="rId16"/>
    <sheet name="2024" sheetId="20" r:id="rId17"/>
    <sheet name="2025" sheetId="22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8" l="1"/>
  <c r="B83" i="18"/>
  <c r="U71" i="18"/>
  <c r="T71" i="18"/>
  <c r="S71" i="18"/>
  <c r="R71" i="18"/>
  <c r="Q71" i="18"/>
  <c r="U57" i="18"/>
  <c r="T57" i="18"/>
  <c r="S57" i="18"/>
  <c r="R57" i="18"/>
  <c r="Q57" i="18"/>
  <c r="U44" i="18"/>
  <c r="T44" i="18"/>
  <c r="S44" i="18"/>
  <c r="R44" i="18"/>
  <c r="Q44" i="18"/>
  <c r="U30" i="18"/>
  <c r="T30" i="18"/>
  <c r="S30" i="18"/>
  <c r="R30" i="18"/>
  <c r="Q30" i="18"/>
  <c r="X58" i="12" l="1"/>
  <c r="W58" i="12"/>
  <c r="V58" i="12"/>
  <c r="U58" i="12"/>
  <c r="C15" i="22"/>
  <c r="D15" i="22"/>
  <c r="E15" i="22"/>
  <c r="B15" i="22"/>
  <c r="F11" i="22"/>
  <c r="F12" i="22"/>
  <c r="B22" i="22" s="1"/>
  <c r="F13" i="22"/>
  <c r="F14" i="22"/>
  <c r="F10" i="22"/>
  <c r="F15" i="22" s="1"/>
  <c r="E58" i="12" l="1"/>
  <c r="D58" i="12"/>
  <c r="O17" i="12"/>
  <c r="P17" i="12"/>
  <c r="N17" i="12"/>
  <c r="M17" i="18"/>
  <c r="J82" i="18"/>
  <c r="B82" i="18"/>
  <c r="E17" i="18"/>
  <c r="E71" i="18"/>
  <c r="F71" i="18"/>
  <c r="M71" i="18"/>
  <c r="N71" i="18"/>
  <c r="M57" i="18"/>
  <c r="N57" i="18"/>
  <c r="E57" i="18"/>
  <c r="F57" i="18"/>
  <c r="M44" i="18"/>
  <c r="N44" i="18"/>
  <c r="E44" i="18"/>
  <c r="F44" i="18"/>
  <c r="M30" i="18"/>
  <c r="N30" i="18"/>
  <c r="E30" i="18"/>
  <c r="F30" i="18"/>
  <c r="N17" i="18"/>
  <c r="F17" i="18"/>
  <c r="J81" i="18"/>
  <c r="B80" i="18"/>
  <c r="L17" i="18"/>
  <c r="N15" i="22"/>
  <c r="M15" i="22"/>
  <c r="L15" i="22"/>
  <c r="K15" i="22"/>
  <c r="O14" i="22"/>
  <c r="K24" i="22" s="1"/>
  <c r="O13" i="22"/>
  <c r="K23" i="22" s="1"/>
  <c r="O12" i="22"/>
  <c r="K22" i="22" s="1"/>
  <c r="O11" i="22"/>
  <c r="K21" i="22" s="1"/>
  <c r="O10" i="22"/>
  <c r="K20" i="22" s="1"/>
  <c r="O15" i="21"/>
  <c r="N15" i="21"/>
  <c r="M15" i="21"/>
  <c r="L15" i="21"/>
  <c r="K15" i="21"/>
  <c r="F15" i="21"/>
  <c r="E15" i="21"/>
  <c r="D15" i="21"/>
  <c r="C15" i="21"/>
  <c r="B15" i="21"/>
  <c r="P14" i="21"/>
  <c r="K23" i="21" s="1"/>
  <c r="G14" i="21"/>
  <c r="B23" i="21" s="1"/>
  <c r="P13" i="21"/>
  <c r="K22" i="21" s="1"/>
  <c r="G13" i="21"/>
  <c r="B22" i="21" s="1"/>
  <c r="P12" i="21"/>
  <c r="K21" i="21" s="1"/>
  <c r="G12" i="21"/>
  <c r="B21" i="21" s="1"/>
  <c r="P11" i="21"/>
  <c r="K20" i="21" s="1"/>
  <c r="G11" i="21"/>
  <c r="B20" i="21" s="1"/>
  <c r="P10" i="21"/>
  <c r="K19" i="21" s="1"/>
  <c r="G10" i="21"/>
  <c r="O15" i="20"/>
  <c r="N15" i="20"/>
  <c r="M15" i="20"/>
  <c r="L15" i="20"/>
  <c r="K15" i="20"/>
  <c r="F15" i="20"/>
  <c r="E15" i="20"/>
  <c r="D15" i="20"/>
  <c r="C15" i="20"/>
  <c r="B15" i="20"/>
  <c r="P14" i="20"/>
  <c r="K23" i="20" s="1"/>
  <c r="G14" i="20"/>
  <c r="B23" i="20" s="1"/>
  <c r="P13" i="20"/>
  <c r="K22" i="20" s="1"/>
  <c r="G13" i="20"/>
  <c r="B22" i="20" s="1"/>
  <c r="P12" i="20"/>
  <c r="K21" i="20" s="1"/>
  <c r="G12" i="20"/>
  <c r="P11" i="20"/>
  <c r="K20" i="20" s="1"/>
  <c r="G11" i="20"/>
  <c r="B20" i="20" s="1"/>
  <c r="P10" i="20"/>
  <c r="K19" i="20" s="1"/>
  <c r="G10" i="20"/>
  <c r="B19" i="20" s="1"/>
  <c r="L71" i="18"/>
  <c r="K71" i="18"/>
  <c r="J71" i="18"/>
  <c r="L57" i="18"/>
  <c r="K57" i="18"/>
  <c r="J57" i="18"/>
  <c r="L44" i="18"/>
  <c r="K44" i="18"/>
  <c r="J44" i="18"/>
  <c r="L30" i="18"/>
  <c r="K30" i="18"/>
  <c r="J30" i="18"/>
  <c r="K17" i="18"/>
  <c r="J17" i="18"/>
  <c r="C58" i="12"/>
  <c r="B58" i="12"/>
  <c r="M17" i="12"/>
  <c r="G14" i="19"/>
  <c r="J79" i="18" l="1"/>
  <c r="J80" i="18"/>
  <c r="K25" i="22"/>
  <c r="O15" i="22"/>
  <c r="G15" i="21"/>
  <c r="B19" i="21"/>
  <c r="B24" i="21" s="1"/>
  <c r="K24" i="21"/>
  <c r="P15" i="21"/>
  <c r="G15" i="20"/>
  <c r="K24" i="20"/>
  <c r="B21" i="20"/>
  <c r="B24" i="20" s="1"/>
  <c r="P15" i="20"/>
  <c r="O15" i="19"/>
  <c r="N15" i="19"/>
  <c r="M15" i="19"/>
  <c r="L15" i="19"/>
  <c r="K15" i="19"/>
  <c r="F15" i="19"/>
  <c r="E15" i="19"/>
  <c r="D15" i="19"/>
  <c r="C15" i="19"/>
  <c r="B15" i="19"/>
  <c r="P14" i="19"/>
  <c r="K23" i="19" s="1"/>
  <c r="B23" i="19"/>
  <c r="P13" i="19"/>
  <c r="K22" i="19" s="1"/>
  <c r="G13" i="19"/>
  <c r="B22" i="19" s="1"/>
  <c r="P12" i="19"/>
  <c r="K21" i="19" s="1"/>
  <c r="G12" i="19"/>
  <c r="B21" i="19" s="1"/>
  <c r="P11" i="19"/>
  <c r="K20" i="19" s="1"/>
  <c r="G11" i="19"/>
  <c r="B20" i="19" s="1"/>
  <c r="P10" i="19"/>
  <c r="G10" i="19"/>
  <c r="L17" i="12"/>
  <c r="D71" i="18"/>
  <c r="C71" i="18"/>
  <c r="B71" i="18"/>
  <c r="B79" i="18" s="1"/>
  <c r="D57" i="18"/>
  <c r="C57" i="18"/>
  <c r="B57" i="18"/>
  <c r="D44" i="18"/>
  <c r="C44" i="18"/>
  <c r="B44" i="18"/>
  <c r="D30" i="18"/>
  <c r="C30" i="18"/>
  <c r="B30" i="18"/>
  <c r="B17" i="18"/>
  <c r="C17" i="18"/>
  <c r="D17" i="18"/>
  <c r="B81" i="18" s="1"/>
  <c r="P15" i="19" l="1"/>
  <c r="G15" i="19"/>
  <c r="B19" i="19"/>
  <c r="B24" i="19" s="1"/>
  <c r="K19" i="19"/>
  <c r="K24" i="19" s="1"/>
  <c r="O15" i="17"/>
  <c r="N15" i="17"/>
  <c r="M15" i="17"/>
  <c r="L15" i="17"/>
  <c r="K15" i="17"/>
  <c r="P14" i="17"/>
  <c r="K23" i="17" s="1"/>
  <c r="P13" i="17"/>
  <c r="K22" i="17" s="1"/>
  <c r="P12" i="17"/>
  <c r="K21" i="17" s="1"/>
  <c r="P11" i="17"/>
  <c r="K20" i="17" s="1"/>
  <c r="P10" i="17"/>
  <c r="P15" i="17" l="1"/>
  <c r="K19" i="17"/>
  <c r="K24" i="17" s="1"/>
  <c r="F15" i="17"/>
  <c r="E15" i="17"/>
  <c r="D15" i="17"/>
  <c r="C15" i="17"/>
  <c r="B15" i="17"/>
  <c r="G14" i="17"/>
  <c r="B23" i="17" s="1"/>
  <c r="G13" i="17"/>
  <c r="B22" i="17" s="1"/>
  <c r="G12" i="17"/>
  <c r="B21" i="17" s="1"/>
  <c r="G11" i="17"/>
  <c r="B20" i="17" s="1"/>
  <c r="G10" i="17"/>
  <c r="B19" i="17" s="1"/>
  <c r="J17" i="12"/>
  <c r="K17" i="12"/>
  <c r="B24" i="17" l="1"/>
  <c r="G15" i="17"/>
  <c r="F15" i="16"/>
  <c r="E15" i="16"/>
  <c r="D15" i="16"/>
  <c r="C15" i="16"/>
  <c r="B15" i="16"/>
  <c r="G14" i="16"/>
  <c r="B23" i="16" s="1"/>
  <c r="G13" i="16"/>
  <c r="B22" i="16" s="1"/>
  <c r="G12" i="16"/>
  <c r="B21" i="16" s="1"/>
  <c r="G11" i="16"/>
  <c r="B20" i="16" s="1"/>
  <c r="G10" i="16"/>
  <c r="B19" i="16" s="1"/>
  <c r="F15" i="15"/>
  <c r="E15" i="15"/>
  <c r="D15" i="15"/>
  <c r="C15" i="15"/>
  <c r="B15" i="15"/>
  <c r="G14" i="15"/>
  <c r="B23" i="15" s="1"/>
  <c r="G13" i="15"/>
  <c r="B22" i="15" s="1"/>
  <c r="G12" i="15"/>
  <c r="B21" i="15" s="1"/>
  <c r="G11" i="15"/>
  <c r="B20" i="15" s="1"/>
  <c r="G10" i="15"/>
  <c r="B19" i="15" s="1"/>
  <c r="H17" i="12"/>
  <c r="B24" i="16" l="1"/>
  <c r="G15" i="16"/>
  <c r="B24" i="15"/>
  <c r="G15" i="15"/>
  <c r="I17" i="12"/>
  <c r="G17" i="12"/>
  <c r="F17" i="12"/>
  <c r="E17" i="12"/>
  <c r="D17" i="12"/>
  <c r="C17" i="12"/>
  <c r="B17" i="12"/>
  <c r="F15" i="11" l="1"/>
  <c r="E15" i="11"/>
  <c r="D15" i="11"/>
  <c r="C15" i="11"/>
  <c r="B15" i="11"/>
  <c r="G14" i="11"/>
  <c r="B23" i="11" s="1"/>
  <c r="G13" i="11"/>
  <c r="B22" i="11" s="1"/>
  <c r="G12" i="11"/>
  <c r="B21" i="11" s="1"/>
  <c r="G11" i="11"/>
  <c r="B20" i="11" s="1"/>
  <c r="G10" i="11"/>
  <c r="B19" i="11" s="1"/>
  <c r="B24" i="11" l="1"/>
  <c r="G15" i="11"/>
  <c r="F15" i="9" l="1"/>
  <c r="E15" i="9"/>
  <c r="D15" i="9"/>
  <c r="C15" i="9"/>
  <c r="B15" i="9"/>
  <c r="G14" i="9"/>
  <c r="B23" i="9" s="1"/>
  <c r="G13" i="9"/>
  <c r="B22" i="9" s="1"/>
  <c r="G12" i="9"/>
  <c r="B21" i="9" s="1"/>
  <c r="G11" i="9"/>
  <c r="B20" i="9" s="1"/>
  <c r="G10" i="9"/>
  <c r="B19" i="9" s="1"/>
  <c r="F15" i="7"/>
  <c r="E15" i="7"/>
  <c r="D15" i="7"/>
  <c r="C15" i="7"/>
  <c r="B15" i="7"/>
  <c r="G14" i="7"/>
  <c r="B23" i="7" s="1"/>
  <c r="G13" i="7"/>
  <c r="B22" i="7" s="1"/>
  <c r="G12" i="7"/>
  <c r="B21" i="7" s="1"/>
  <c r="G11" i="7"/>
  <c r="B20" i="7" s="1"/>
  <c r="G10" i="7"/>
  <c r="B19" i="7" s="1"/>
  <c r="F15" i="6"/>
  <c r="E15" i="6"/>
  <c r="D15" i="6"/>
  <c r="C15" i="6"/>
  <c r="B15" i="6"/>
  <c r="G14" i="6"/>
  <c r="B23" i="6" s="1"/>
  <c r="G13" i="6"/>
  <c r="B22" i="6" s="1"/>
  <c r="G12" i="6"/>
  <c r="B21" i="6" s="1"/>
  <c r="G11" i="6"/>
  <c r="B20" i="6" s="1"/>
  <c r="G10" i="6"/>
  <c r="B19" i="6" s="1"/>
  <c r="F15" i="5"/>
  <c r="E15" i="5"/>
  <c r="D15" i="5"/>
  <c r="C15" i="5"/>
  <c r="B15" i="5"/>
  <c r="G14" i="5"/>
  <c r="B23" i="5" s="1"/>
  <c r="G13" i="5"/>
  <c r="B22" i="5" s="1"/>
  <c r="G12" i="5"/>
  <c r="B21" i="5" s="1"/>
  <c r="G11" i="5"/>
  <c r="B20" i="5" s="1"/>
  <c r="G10" i="5"/>
  <c r="B19" i="5" s="1"/>
  <c r="C15" i="2"/>
  <c r="D15" i="2"/>
  <c r="E15" i="2"/>
  <c r="F15" i="2"/>
  <c r="B15" i="2"/>
  <c r="F15" i="4"/>
  <c r="E15" i="4"/>
  <c r="D15" i="4"/>
  <c r="C15" i="4"/>
  <c r="B15" i="4"/>
  <c r="G14" i="4"/>
  <c r="B23" i="4" s="1"/>
  <c r="G13" i="4"/>
  <c r="B22" i="4" s="1"/>
  <c r="G12" i="4"/>
  <c r="B21" i="4" s="1"/>
  <c r="G11" i="4"/>
  <c r="B20" i="4" s="1"/>
  <c r="G10" i="4"/>
  <c r="B19" i="4" s="1"/>
  <c r="C15" i="3"/>
  <c r="D15" i="3"/>
  <c r="E15" i="3"/>
  <c r="F15" i="3"/>
  <c r="B15" i="3"/>
  <c r="G14" i="3"/>
  <c r="B23" i="3" s="1"/>
  <c r="G13" i="3"/>
  <c r="B22" i="3" s="1"/>
  <c r="G12" i="3"/>
  <c r="B21" i="3" s="1"/>
  <c r="G11" i="3"/>
  <c r="B20" i="3" s="1"/>
  <c r="G10" i="3"/>
  <c r="B19" i="3" s="1"/>
  <c r="G11" i="2"/>
  <c r="B20" i="2" s="1"/>
  <c r="G12" i="2"/>
  <c r="B21" i="2" s="1"/>
  <c r="G13" i="2"/>
  <c r="B22" i="2" s="1"/>
  <c r="G14" i="2"/>
  <c r="B23" i="2" s="1"/>
  <c r="G10" i="2"/>
  <c r="G15" i="2" l="1"/>
  <c r="B19" i="2"/>
  <c r="B24" i="2" s="1"/>
  <c r="B24" i="9"/>
  <c r="G15" i="9"/>
  <c r="G15" i="7"/>
  <c r="B24" i="7"/>
  <c r="B24" i="6"/>
  <c r="G15" i="6"/>
  <c r="B24" i="5"/>
  <c r="G15" i="5"/>
  <c r="B24" i="4"/>
  <c r="G15" i="4"/>
  <c r="G15" i="3"/>
  <c r="B24" i="3"/>
  <c r="B20" i="22" l="1"/>
  <c r="B21" i="22"/>
  <c r="B23" i="22"/>
  <c r="B24" i="22"/>
  <c r="B25" i="22" l="1"/>
</calcChain>
</file>

<file path=xl/sharedStrings.xml><?xml version="1.0" encoding="utf-8"?>
<sst xmlns="http://schemas.openxmlformats.org/spreadsheetml/2006/main" count="694" uniqueCount="99">
  <si>
    <t>EXCELENTE</t>
  </si>
  <si>
    <t>GRUPO LABORAL</t>
  </si>
  <si>
    <t>2010-2011</t>
  </si>
  <si>
    <t>2011-2012</t>
  </si>
  <si>
    <t>Gerencial</t>
  </si>
  <si>
    <t>Profesional</t>
  </si>
  <si>
    <t>Técnico</t>
  </si>
  <si>
    <t>Operativo</t>
  </si>
  <si>
    <t>Calificado</t>
  </si>
  <si>
    <t>Grupo laboral</t>
  </si>
  <si>
    <t>Total</t>
  </si>
  <si>
    <t>MUY BUENO</t>
  </si>
  <si>
    <t>BUENO</t>
  </si>
  <si>
    <t>REGULAR</t>
  </si>
  <si>
    <t>DEFICIENTE</t>
  </si>
  <si>
    <t>TOTAL</t>
  </si>
  <si>
    <t>Ministerio de Salud</t>
  </si>
  <si>
    <t>Dirección de Desarrollo Humano</t>
  </si>
  <si>
    <t>Unidad Progreso Humano</t>
  </si>
  <si>
    <t>Área Gestión del Desarrollo</t>
  </si>
  <si>
    <t>ESTADÍSTICA GDD CICLO 2014</t>
  </si>
  <si>
    <t>ESTADÍSTICA GDD CICLO 2015</t>
  </si>
  <si>
    <t>ESTADÍSTICA GDD CICLO 2016</t>
  </si>
  <si>
    <t>ESTADÍSTICA GDD CICLO 2013</t>
  </si>
  <si>
    <t>ESTADÍSTICA GDD CICLO 2011-2012</t>
  </si>
  <si>
    <t>ESTADÍSTICA GDD CICLO 2010-2011</t>
  </si>
  <si>
    <t>ESTADÍSTICA GDD CICLO 2017</t>
  </si>
  <si>
    <t>Fuente: Consolidados GDD, Unidad Progreso Humano.</t>
  </si>
  <si>
    <t>ESTADÍSTICA GDD CICLO 2018</t>
  </si>
  <si>
    <t>Nota: a partir del año 2015 no está vinculado GDD con la DN-CEN-CINAI</t>
  </si>
  <si>
    <t>Fuente: Base de datos GDD 2018, Unidad Progreso Humano.</t>
  </si>
  <si>
    <t>Fuente: Base de datos GDD 2017, Unidad Progreso Humano.</t>
  </si>
  <si>
    <t>Fuente: Base de datos GDD 2016, Unidad Progreso Humano.</t>
  </si>
  <si>
    <t>Fuente: Base de datos GDD 2015, Unidad Progreso Humano.</t>
  </si>
  <si>
    <t>Fuente: Base de datos GDD 2014, Unidad Progreso Humano.</t>
  </si>
  <si>
    <t>Fuente: Base de datos GDD 2013, Unidad Progreso Humano.</t>
  </si>
  <si>
    <t>Fuente: Base de datos GDD 2011-2012, Unidad Progreso Humano.</t>
  </si>
  <si>
    <t>Fuente: Base de datos GDD 2010-2011, Unidad Progreso Humano.</t>
  </si>
  <si>
    <t>ESTADÍSTICA GDD PERIODO 2019</t>
  </si>
  <si>
    <t>ESTADÍSTICA GDD PERIODO 2020</t>
  </si>
  <si>
    <t>Fuente: Base de datos GDD 2019, Unidad Progreso Humano.</t>
  </si>
  <si>
    <t>Fuente: Registros GDD, Unidad Progreso Humano.</t>
  </si>
  <si>
    <t>Fuente: Bases de datos GDD, Unidad Progreso Humano.</t>
  </si>
  <si>
    <t>ESTADÍSTICA GDD PERIODO 2021</t>
  </si>
  <si>
    <t>SOBRESALIENTE</t>
  </si>
  <si>
    <t>INSUFICIENTE</t>
  </si>
  <si>
    <t>FAMILIA DE PUESTOS</t>
  </si>
  <si>
    <t>Gerencia y Administ.</t>
  </si>
  <si>
    <t>Invest. Análisis y As.</t>
  </si>
  <si>
    <t>Prestación de Serv. Pu</t>
  </si>
  <si>
    <t>Alta Dirección Púb.</t>
  </si>
  <si>
    <t>No Profesionales</t>
  </si>
  <si>
    <t>Fuente: Base de datos GDD 2020, Unidad Progreso Humano.</t>
  </si>
  <si>
    <t>Fuente: Base de datos GDD 2021, Unidad Progreso Humano.</t>
  </si>
  <si>
    <r>
      <t xml:space="preserve">DISTRIBUCIÓN DE RESULTADOS POR </t>
    </r>
    <r>
      <rPr>
        <sz val="11"/>
        <color rgb="FFFF0000"/>
        <rFont val="Calibri"/>
        <family val="2"/>
        <scheme val="minor"/>
      </rPr>
      <t>FAMILIA DE PUESTOS</t>
    </r>
  </si>
  <si>
    <r>
      <t>DISTRIBUCIÓN DE RESULTADOS POR</t>
    </r>
    <r>
      <rPr>
        <sz val="11"/>
        <color rgb="FFFF0000"/>
        <rFont val="Calibri"/>
        <family val="2"/>
        <scheme val="minor"/>
      </rPr>
      <t xml:space="preserve"> GRUPO LABORAL </t>
    </r>
  </si>
  <si>
    <t>Nota: En 6 casos se aplicó a las personas servidoras públicas el resultado del periodo anterior de acuerdo con la normativa  debido a incapacidades de 6 meses o más durante el ciclo 2021, razón por la cual estos datos no coinciden con la estadística por familia de puestos.</t>
  </si>
  <si>
    <t>ESTADÍSTICA GDD PERIODO 2022</t>
  </si>
  <si>
    <t>Fuente: Base de datos GDD 2022, Unidad Progreso Humano.</t>
  </si>
  <si>
    <t>Nota: a partir de 2021 familia de puestos.</t>
  </si>
  <si>
    <t>Alta Dir. Pública</t>
  </si>
  <si>
    <t>Gerencia y Adm.</t>
  </si>
  <si>
    <t>Inv. y Análisis</t>
  </si>
  <si>
    <t>Prest. Serv. P.</t>
  </si>
  <si>
    <t>No Profes.</t>
  </si>
  <si>
    <t>Familia de Puestos</t>
  </si>
  <si>
    <t>EVALUADOS</t>
  </si>
  <si>
    <t>2021*</t>
  </si>
  <si>
    <t>ESTADÍSTICA GDD PERIODO 2024</t>
  </si>
  <si>
    <t>ESTADÍSTICA GDD PERIODO 2023</t>
  </si>
  <si>
    <t>Fuente: Base de datos GDD 2024, Unidad Progreso Humano, Julio 2025.</t>
  </si>
  <si>
    <t>Fuente: Base de datos GDD 2024, Unidad Progreso Humano, julio 2025.</t>
  </si>
  <si>
    <t>Fuente: Base de datos GDD 2023, Unidad Progreso Humano.</t>
  </si>
  <si>
    <r>
      <t>DISTRIBUCIÓN DE RESULTADOS POR</t>
    </r>
    <r>
      <rPr>
        <sz val="11"/>
        <color rgb="FFFF0000"/>
        <rFont val="Calibri"/>
        <family val="2"/>
        <scheme val="minor"/>
      </rPr>
      <t xml:space="preserve"> GRUPO LABORAL</t>
    </r>
  </si>
  <si>
    <t>ESTADÍSTICA GDD PERIODO 2025</t>
  </si>
  <si>
    <t>Fuente: Base de datos GDD 2025, Unidad Progreso Humano, Julio 2026.</t>
  </si>
  <si>
    <t>Fuente: Base de datos GDD 2025, Unidad Progreso Humano, julio 2026.</t>
  </si>
  <si>
    <t>Elaborado por: M.Sc. Ma Eugenia Quesada Ocampo</t>
  </si>
  <si>
    <t>COMPARATIVO TOTAL DE PERSONAS FUNCIONARIAS PÚBLICAS DEL MINISTERIO DE SALUD CALIFICADAS POR GRUPO LABORAL  GDD   2010 - 2025</t>
  </si>
  <si>
    <t>Jefatura</t>
  </si>
  <si>
    <t>Asistencia y de Apoyo</t>
  </si>
  <si>
    <r>
      <t>DISTRIBUCIÓN DE RESULTADOS POR</t>
    </r>
    <r>
      <rPr>
        <sz val="11"/>
        <color rgb="FFFF0000"/>
        <rFont val="Calibri"/>
        <family val="2"/>
        <scheme val="minor"/>
      </rPr>
      <t xml:space="preserve"> CONGLOMERADO</t>
    </r>
  </si>
  <si>
    <t>Profesional Jefatura</t>
  </si>
  <si>
    <t>COMPARATIVO TOTAL DE PERSONAS SERVIDORAS PÚBLICAS DEL MINISTERIO DE SALUD CALIFICADAS GDD POR  FAMILIA DE PUESTOS  2021 - 2024</t>
  </si>
  <si>
    <t>COMPARATIVO TOTAL DE PERSONAS SERVIDORAS PÚBLICAS DEL MINISTERIO DE SALUD CALIFICADAS GDD POR  CONGLOMERADO DE PUESTOS  2025 - 2029</t>
  </si>
  <si>
    <t>CONGLOMERADO PUESTOS</t>
  </si>
  <si>
    <t>Nota: a partir de 2025 conglomerado de puestos.</t>
  </si>
  <si>
    <t>Nota: En EDD 2025 no se utiliza "sobresaliente"</t>
  </si>
  <si>
    <t>Nota a partir de 2025 se utiliza "Deficiente" en vez de "Insuficiente"</t>
  </si>
  <si>
    <t>Nota: En EDD 2025 no se utiliza "sobresaliente" ni "Familia de Puestos"</t>
  </si>
  <si>
    <t>Nota: En EDD 2025 no se utiliza  "Familia de Puestos"</t>
  </si>
  <si>
    <r>
      <t>COMPARATIVO GDD POR  RESULTADO CUALITATIVO POR</t>
    </r>
    <r>
      <rPr>
        <sz val="24"/>
        <color theme="1"/>
        <rFont val="Calibri"/>
        <family val="2"/>
        <scheme val="minor"/>
      </rPr>
      <t xml:space="preserve"> </t>
    </r>
    <r>
      <rPr>
        <b/>
        <sz val="24"/>
        <color theme="1"/>
        <rFont val="Calibri"/>
        <family val="2"/>
        <scheme val="minor"/>
      </rPr>
      <t>GRUPO LABORAL Y FAMILIA DE PUESTOS  DEL AÑO 2021  AL  2025</t>
    </r>
  </si>
  <si>
    <r>
      <t>SOBRESALIENTE -</t>
    </r>
    <r>
      <rPr>
        <b/>
        <sz val="18"/>
        <color rgb="FFFFC000"/>
        <rFont val="Calibri"/>
        <family val="2"/>
        <scheme val="minor"/>
      </rPr>
      <t>NO SE UTILIZA SOBRESALIENTE A PARTIR DE 2025</t>
    </r>
  </si>
  <si>
    <r>
      <t>EXCELENTE</t>
    </r>
    <r>
      <rPr>
        <b/>
        <sz val="18"/>
        <color rgb="FFFFC000"/>
        <rFont val="Calibri"/>
        <family val="2"/>
        <scheme val="minor"/>
      </rPr>
      <t xml:space="preserve"> -A PARTIR DE 2025 SE UTILIZA CONGLOMERDO DE PUESTOS EN VEZ DE FAMILIA DE PUESTOS</t>
    </r>
  </si>
  <si>
    <t>Conglomerado de  Puestos</t>
  </si>
  <si>
    <t>CONGLOMERADO DE PUESTOS</t>
  </si>
  <si>
    <r>
      <t xml:space="preserve">INSUFICIENTE -  </t>
    </r>
    <r>
      <rPr>
        <b/>
        <sz val="18"/>
        <color rgb="FFFFC000"/>
        <rFont val="Calibri"/>
        <family val="2"/>
        <scheme val="minor"/>
      </rPr>
      <t>APARTIR DE 2025 SE UTILIZA "DEFICIENTE" Y EN VEZ DE FAMILIA DE PUESTOS SE UTILIZA CONGLOMERADO DE PUESTOS</t>
    </r>
  </si>
  <si>
    <t>Para EDD 2025 se deja de utilizar "Insuficiente" y en su lugar se utiliza el ´término "deficiente". Además, se pasa de "Familia de Puestos" a "Conglomerado de puestos" con otra conformación.</t>
  </si>
  <si>
    <r>
      <rPr>
        <b/>
        <sz val="11"/>
        <color theme="1"/>
        <rFont val="Calibri"/>
        <family val="2"/>
        <scheme val="minor"/>
      </rPr>
      <t xml:space="preserve">Notas: </t>
    </r>
    <r>
      <rPr>
        <sz val="11"/>
        <color theme="1"/>
        <rFont val="Calibri"/>
        <family val="2"/>
        <scheme val="minor"/>
      </rPr>
      <t>En 2021 en  6 casos se aplicó a las personas servidoras públicas el resultado del periodo anterior de acuerdo con la normativa  debido a incapacidades de 6 meses o más durante el ciclo 2021, razón por la cual estos datos no coinciden con la estadística por familia de puestos.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</si>
</sst>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8"/>
      <color rgb="FFFFC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3" borderId="0" xfId="0" applyFill="1"/>
    <xf numFmtId="0" fontId="0" fillId="5" borderId="0" xfId="0" applyFill="1"/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5" borderId="0" xfId="0" applyFont="1" applyFill="1"/>
    <xf numFmtId="0" fontId="0" fillId="0" borderId="1" xfId="0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/>
    </xf>
    <xf numFmtId="0" fontId="5" fillId="5" borderId="0" xfId="0" applyFont="1" applyFill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2" fillId="5" borderId="2" xfId="0" applyFont="1" applyFill="1" applyBorder="1" applyAlignment="1">
      <alignment horizontal="left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0" fillId="5" borderId="14" xfId="0" applyFill="1" applyBorder="1" applyAlignment="1">
      <alignment horizontal="center"/>
    </xf>
    <xf numFmtId="0" fontId="2" fillId="2" borderId="3" xfId="0" applyFont="1" applyFill="1" applyBorder="1"/>
    <xf numFmtId="0" fontId="2" fillId="2" borderId="15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1" fontId="5" fillId="5" borderId="0" xfId="0" applyNumberFormat="1" applyFont="1" applyFill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5" borderId="0" xfId="0" applyFill="1" applyAlignment="1">
      <alignment wrapText="1"/>
    </xf>
    <xf numFmtId="0" fontId="10" fillId="3" borderId="0" xfId="0" applyFont="1" applyFill="1"/>
    <xf numFmtId="0" fontId="12" fillId="5" borderId="0" xfId="0" applyFont="1" applyFill="1"/>
    <xf numFmtId="0" fontId="8" fillId="5" borderId="0" xfId="0" applyFont="1" applyFill="1" applyAlignment="1">
      <alignment horizontal="center"/>
    </xf>
    <xf numFmtId="0" fontId="5" fillId="10" borderId="2" xfId="0" applyFont="1" applyFill="1" applyBorder="1" applyAlignment="1" applyProtection="1">
      <alignment horizontal="center"/>
      <protection locked="0"/>
    </xf>
    <xf numFmtId="0" fontId="5" fillId="10" borderId="9" xfId="0" applyFont="1" applyFill="1" applyBorder="1" applyAlignment="1" applyProtection="1">
      <alignment horizontal="center"/>
      <protection locked="0"/>
    </xf>
    <xf numFmtId="0" fontId="0" fillId="10" borderId="1" xfId="0" applyFill="1" applyBorder="1"/>
    <xf numFmtId="0" fontId="8" fillId="5" borderId="18" xfId="0" applyFont="1" applyFill="1" applyBorder="1" applyAlignment="1">
      <alignment horizontal="left"/>
    </xf>
    <xf numFmtId="0" fontId="8" fillId="5" borderId="19" xfId="0" applyFont="1" applyFill="1" applyBorder="1" applyAlignment="1">
      <alignment horizontal="left"/>
    </xf>
    <xf numFmtId="0" fontId="8" fillId="2" borderId="1" xfId="0" applyFont="1" applyFill="1" applyBorder="1"/>
    <xf numFmtId="0" fontId="2" fillId="1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11" fillId="6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COMPARATIVO</a:t>
            </a:r>
            <a:r>
              <a:rPr lang="en-US" baseline="0"/>
              <a:t> TOTAL DE PERSONAS FUNCIONARIAS PÚBLICAS DEL MINISTERIO DE SALUD CALIFICADAS GDD </a:t>
            </a:r>
            <a:r>
              <a:rPr lang="en-US"/>
              <a:t>2010 A 2025 POR GRUPO LABORAL</a:t>
            </a:r>
          </a:p>
        </c:rich>
      </c:tx>
      <c:layout>
        <c:manualLayout>
          <c:xMode val="edge"/>
          <c:yMode val="edge"/>
          <c:x val="0.21534527730817213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'COMPARATIGRAL GRUPOLAB 2010 +'!$A$12</c:f>
              <c:strCache>
                <c:ptCount val="1"/>
                <c:pt idx="0">
                  <c:v>Gerencial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+'!$B$11:$P$11</c:f>
              <c:strCache>
                <c:ptCount val="15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'COMPARATIGRAL GRUPOLAB 2010 +'!$B$12:$P$12</c:f>
              <c:numCache>
                <c:formatCode>General</c:formatCode>
                <c:ptCount val="15"/>
                <c:pt idx="0">
                  <c:v>226</c:v>
                </c:pt>
                <c:pt idx="1">
                  <c:v>265</c:v>
                </c:pt>
                <c:pt idx="2">
                  <c:v>253</c:v>
                </c:pt>
                <c:pt idx="3">
                  <c:v>289</c:v>
                </c:pt>
                <c:pt idx="4">
                  <c:v>178</c:v>
                </c:pt>
                <c:pt idx="5">
                  <c:v>177</c:v>
                </c:pt>
                <c:pt idx="6">
                  <c:v>175</c:v>
                </c:pt>
                <c:pt idx="7" formatCode="0">
                  <c:v>158</c:v>
                </c:pt>
                <c:pt idx="8">
                  <c:v>170</c:v>
                </c:pt>
                <c:pt idx="9">
                  <c:v>159</c:v>
                </c:pt>
                <c:pt idx="10">
                  <c:v>161</c:v>
                </c:pt>
                <c:pt idx="11">
                  <c:v>165</c:v>
                </c:pt>
                <c:pt idx="12">
                  <c:v>139</c:v>
                </c:pt>
                <c:pt idx="13">
                  <c:v>145</c:v>
                </c:pt>
                <c:pt idx="14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0-486F-8423-8037EA2B22C3}"/>
            </c:ext>
          </c:extLst>
        </c:ser>
        <c:ser>
          <c:idx val="1"/>
          <c:order val="1"/>
          <c:tx>
            <c:strRef>
              <c:f>'COMPARATIGRAL GRUPOLAB 2010 +'!$A$13</c:f>
              <c:strCache>
                <c:ptCount val="1"/>
                <c:pt idx="0">
                  <c:v>Profesional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+'!$B$11:$P$11</c:f>
              <c:strCache>
                <c:ptCount val="15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'COMPARATIGRAL GRUPOLAB 2010 +'!$B$13:$P$13</c:f>
              <c:numCache>
                <c:formatCode>General</c:formatCode>
                <c:ptCount val="15"/>
                <c:pt idx="0">
                  <c:v>1076</c:v>
                </c:pt>
                <c:pt idx="1">
                  <c:v>1041</c:v>
                </c:pt>
                <c:pt idx="2">
                  <c:v>1086</c:v>
                </c:pt>
                <c:pt idx="3">
                  <c:v>1131</c:v>
                </c:pt>
                <c:pt idx="4">
                  <c:v>931</c:v>
                </c:pt>
                <c:pt idx="5">
                  <c:v>895</c:v>
                </c:pt>
                <c:pt idx="6">
                  <c:v>913</c:v>
                </c:pt>
                <c:pt idx="7" formatCode="0">
                  <c:v>932</c:v>
                </c:pt>
                <c:pt idx="8">
                  <c:v>939</c:v>
                </c:pt>
                <c:pt idx="9">
                  <c:v>951</c:v>
                </c:pt>
                <c:pt idx="10">
                  <c:v>991</c:v>
                </c:pt>
                <c:pt idx="11">
                  <c:v>986</c:v>
                </c:pt>
                <c:pt idx="12">
                  <c:v>959</c:v>
                </c:pt>
                <c:pt idx="13">
                  <c:v>962</c:v>
                </c:pt>
                <c:pt idx="14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0-486F-8423-8037EA2B22C3}"/>
            </c:ext>
          </c:extLst>
        </c:ser>
        <c:ser>
          <c:idx val="2"/>
          <c:order val="2"/>
          <c:tx>
            <c:strRef>
              <c:f>'COMPARATIGRAL GRUPOLAB 2010 +'!$A$14</c:f>
              <c:strCache>
                <c:ptCount val="1"/>
                <c:pt idx="0">
                  <c:v>Técnico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+'!$B$11:$P$11</c:f>
              <c:strCache>
                <c:ptCount val="15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'COMPARATIGRAL GRUPOLAB 2010 +'!$B$14:$P$14</c:f>
              <c:numCache>
                <c:formatCode>General</c:formatCode>
                <c:ptCount val="15"/>
                <c:pt idx="0">
                  <c:v>1190</c:v>
                </c:pt>
                <c:pt idx="1">
                  <c:v>1184</c:v>
                </c:pt>
                <c:pt idx="2">
                  <c:v>1098</c:v>
                </c:pt>
                <c:pt idx="3">
                  <c:v>1319</c:v>
                </c:pt>
                <c:pt idx="4">
                  <c:v>365</c:v>
                </c:pt>
                <c:pt idx="5">
                  <c:v>716</c:v>
                </c:pt>
                <c:pt idx="6">
                  <c:v>697</c:v>
                </c:pt>
                <c:pt idx="7" formatCode="0">
                  <c:v>702</c:v>
                </c:pt>
                <c:pt idx="8">
                  <c:v>706</c:v>
                </c:pt>
                <c:pt idx="9">
                  <c:v>732</c:v>
                </c:pt>
                <c:pt idx="10">
                  <c:v>712</c:v>
                </c:pt>
                <c:pt idx="11">
                  <c:v>690</c:v>
                </c:pt>
                <c:pt idx="12">
                  <c:v>614</c:v>
                </c:pt>
                <c:pt idx="13">
                  <c:v>643</c:v>
                </c:pt>
                <c:pt idx="14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0-486F-8423-8037EA2B22C3}"/>
            </c:ext>
          </c:extLst>
        </c:ser>
        <c:ser>
          <c:idx val="3"/>
          <c:order val="3"/>
          <c:tx>
            <c:strRef>
              <c:f>'COMPARATIGRAL GRUPOLAB 2010 +'!$A$15</c:f>
              <c:strCache>
                <c:ptCount val="1"/>
                <c:pt idx="0">
                  <c:v>Calificado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+'!$B$11:$P$11</c:f>
              <c:strCache>
                <c:ptCount val="15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'COMPARATIGRAL GRUPOLAB 2010 +'!$B$15:$P$15</c:f>
              <c:numCache>
                <c:formatCode>General</c:formatCode>
                <c:ptCount val="15"/>
                <c:pt idx="0">
                  <c:v>402</c:v>
                </c:pt>
                <c:pt idx="1">
                  <c:v>657</c:v>
                </c:pt>
                <c:pt idx="2">
                  <c:v>622</c:v>
                </c:pt>
                <c:pt idx="3">
                  <c:v>634</c:v>
                </c:pt>
                <c:pt idx="4">
                  <c:v>550</c:v>
                </c:pt>
                <c:pt idx="5">
                  <c:v>147</c:v>
                </c:pt>
                <c:pt idx="6">
                  <c:v>159</c:v>
                </c:pt>
                <c:pt idx="7" formatCode="0">
                  <c:v>148</c:v>
                </c:pt>
                <c:pt idx="8">
                  <c:v>162</c:v>
                </c:pt>
                <c:pt idx="9">
                  <c:v>171</c:v>
                </c:pt>
                <c:pt idx="10">
                  <c:v>166</c:v>
                </c:pt>
                <c:pt idx="11">
                  <c:v>168</c:v>
                </c:pt>
                <c:pt idx="12">
                  <c:v>159</c:v>
                </c:pt>
                <c:pt idx="13">
                  <c:v>154</c:v>
                </c:pt>
                <c:pt idx="14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0-486F-8423-8037EA2B22C3}"/>
            </c:ext>
          </c:extLst>
        </c:ser>
        <c:ser>
          <c:idx val="4"/>
          <c:order val="4"/>
          <c:tx>
            <c:strRef>
              <c:f>'COMPARATIGRAL GRUPOLAB 2010 +'!$A$16</c:f>
              <c:strCache>
                <c:ptCount val="1"/>
                <c:pt idx="0">
                  <c:v>Operativo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+'!$B$11:$P$11</c:f>
              <c:strCache>
                <c:ptCount val="15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'COMPARATIGRAL GRUPOLAB 2010 +'!$B$16:$P$16</c:f>
              <c:numCache>
                <c:formatCode>General</c:formatCode>
                <c:ptCount val="15"/>
                <c:pt idx="0">
                  <c:v>1412</c:v>
                </c:pt>
                <c:pt idx="1">
                  <c:v>1100</c:v>
                </c:pt>
                <c:pt idx="2">
                  <c:v>969</c:v>
                </c:pt>
                <c:pt idx="3">
                  <c:v>1140</c:v>
                </c:pt>
                <c:pt idx="4">
                  <c:v>220</c:v>
                </c:pt>
                <c:pt idx="5">
                  <c:v>227</c:v>
                </c:pt>
                <c:pt idx="6">
                  <c:v>232</c:v>
                </c:pt>
                <c:pt idx="7" formatCode="0">
                  <c:v>230</c:v>
                </c:pt>
                <c:pt idx="8">
                  <c:v>234</c:v>
                </c:pt>
                <c:pt idx="9">
                  <c:v>236</c:v>
                </c:pt>
                <c:pt idx="10">
                  <c:v>234</c:v>
                </c:pt>
                <c:pt idx="11">
                  <c:v>235</c:v>
                </c:pt>
                <c:pt idx="12">
                  <c:v>217</c:v>
                </c:pt>
                <c:pt idx="13">
                  <c:v>230</c:v>
                </c:pt>
                <c:pt idx="1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50-486F-8423-8037EA2B22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02719984"/>
        <c:axId val="932959328"/>
      </c:barChart>
      <c:catAx>
        <c:axId val="80271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32959328"/>
        <c:crosses val="autoZero"/>
        <c:auto val="1"/>
        <c:lblAlgn val="ctr"/>
        <c:lblOffset val="100"/>
        <c:noMultiLvlLbl val="0"/>
      </c:catAx>
      <c:valAx>
        <c:axId val="9329593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27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</a:t>
            </a:r>
            <a:r>
              <a:rPr lang="es-MX" baseline="0"/>
              <a:t> resultados calificaciones  Gestión del Desempeño por grupo laboral,  periodo 2017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F4-4171-BADB-B40F1D8826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F4-4171-BADB-B40F1D8826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F4-4171-BADB-B40F1D8826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F4-4171-BADB-B40F1D8826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F4-4171-BADB-B40F1D8826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'2017'!$A$19:$A$23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'2017'!$B$19:$B$23</c:f>
              <c:numCache>
                <c:formatCode>General</c:formatCode>
                <c:ptCount val="5"/>
                <c:pt idx="0">
                  <c:v>175</c:v>
                </c:pt>
                <c:pt idx="1">
                  <c:v>913</c:v>
                </c:pt>
                <c:pt idx="2">
                  <c:v>697</c:v>
                </c:pt>
                <c:pt idx="3">
                  <c:v>159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2-4D78-998E-408A47C48E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desempñeo por grupo laboral, periodo 2018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2B2-4B69-AD89-F6D6B5A3E7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2B2-4B69-AD89-F6D6B5A3E7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2B2-4B69-AD89-F6D6B5A3E7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2B2-4B69-AD89-F6D6B5A3E7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2B2-4B69-AD89-F6D6B5A3E7A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'2018'!$A$19:$A$23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'2018'!$B$19:$B$23</c:f>
              <c:numCache>
                <c:formatCode>General</c:formatCode>
                <c:ptCount val="5"/>
                <c:pt idx="0">
                  <c:v>158</c:v>
                </c:pt>
                <c:pt idx="1">
                  <c:v>932</c:v>
                </c:pt>
                <c:pt idx="2">
                  <c:v>702</c:v>
                </c:pt>
                <c:pt idx="3">
                  <c:v>148</c:v>
                </c:pt>
                <c:pt idx="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7-4E63-A65F-8E333EFF963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desempeño por grupo laboral, periodo 2019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7C-43E1-8DFA-C32DE7F764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7C-43E1-8DFA-C32DE7F764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47C-43E1-8DFA-C32DE7F764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47C-43E1-8DFA-C32DE7F764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47C-43E1-8DFA-C32DE7F7641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'2019'!$B$19:$B$23</c:f>
              <c:numCache>
                <c:formatCode>General</c:formatCode>
                <c:ptCount val="5"/>
                <c:pt idx="0">
                  <c:v>170</c:v>
                </c:pt>
                <c:pt idx="1">
                  <c:v>939</c:v>
                </c:pt>
                <c:pt idx="2">
                  <c:v>706</c:v>
                </c:pt>
                <c:pt idx="3">
                  <c:v>162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9-42F7-AD22-E1E8B523AFF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calificación del desempeño por grupo laboral, periodo 2020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1F-42E3-9273-7F876A0350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1F-42E3-9273-7F876A0350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1F-42E3-9273-7F876A0350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1F-42E3-9273-7F876A0350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1F-42E3-9273-7F876A0350B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'2020'!$B$19:$B$23</c:f>
              <c:numCache>
                <c:formatCode>General</c:formatCode>
                <c:ptCount val="5"/>
                <c:pt idx="0">
                  <c:v>159</c:v>
                </c:pt>
                <c:pt idx="1">
                  <c:v>951</c:v>
                </c:pt>
                <c:pt idx="2">
                  <c:v>732</c:v>
                </c:pt>
                <c:pt idx="3">
                  <c:v>171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5-4614-96E2-BD8EA4FB38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Distribución de resultados calificación del desempeño por familia de puestos periodo 2021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'2021'!$B$18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18-4FB7-B082-6EC9BC15BC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5E-4146-834F-EA5385366B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A5E-4146-834F-EA5385366B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A5E-4146-834F-EA5385366B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A5E-4146-834F-EA5385366B7A}"/>
              </c:ext>
            </c:extLst>
          </c:dPt>
          <c:dLbls>
            <c:dLbl>
              <c:idx val="0"/>
              <c:layout>
                <c:manualLayout>
                  <c:x val="-4.0533340142083381E-2"/>
                  <c:y val="0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8-4FB7-B082-6EC9BC15BC9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'2021'!$A$19:$A$23</c:f>
              <c:strCache>
                <c:ptCount val="5"/>
                <c:pt idx="0">
                  <c:v>Alta Dirección Púb.</c:v>
                </c:pt>
                <c:pt idx="1">
                  <c:v>Gerencia y Administ.</c:v>
                </c:pt>
                <c:pt idx="2">
                  <c:v>Invest. Análisis y As.</c:v>
                </c:pt>
                <c:pt idx="3">
                  <c:v>Prestación de Serv. Pu</c:v>
                </c:pt>
                <c:pt idx="4">
                  <c:v>No Profesionales</c:v>
                </c:pt>
              </c:strCache>
            </c:strRef>
          </c:cat>
          <c:val>
            <c:numRef>
              <c:f>'2021'!$B$19:$B$23</c:f>
              <c:numCache>
                <c:formatCode>General</c:formatCode>
                <c:ptCount val="5"/>
                <c:pt idx="0">
                  <c:v>6</c:v>
                </c:pt>
                <c:pt idx="1">
                  <c:v>200</c:v>
                </c:pt>
                <c:pt idx="2">
                  <c:v>601</c:v>
                </c:pt>
                <c:pt idx="3">
                  <c:v>347</c:v>
                </c:pt>
                <c:pt idx="4">
                  <c:v>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8-4FB7-B082-6EC9BC15BC9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Distribución de resultados calificación del desempeño por grupo laboral periodo 2021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D63-464B-A5EC-EB21929E39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D63-464B-A5EC-EB21929E39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D63-464B-A5EC-EB21929E39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D63-464B-A5EC-EB21929E39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D63-464B-A5EC-EB21929E397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'2021'!$K$19:$K$23</c:f>
              <c:numCache>
                <c:formatCode>General</c:formatCode>
                <c:ptCount val="5"/>
                <c:pt idx="0">
                  <c:v>161</c:v>
                </c:pt>
                <c:pt idx="1">
                  <c:v>991</c:v>
                </c:pt>
                <c:pt idx="2">
                  <c:v>712</c:v>
                </c:pt>
                <c:pt idx="3">
                  <c:v>166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63-464B-A5EC-EB21929E397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DISTRIBUCIÓN DE RESULTADOS CALIFICACIÓN DEL DESEMPEÑO 2022 POR FAMILIA DE PUESTOS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7-43C8-8502-F7A88E6BC0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97-43C8-8502-F7A88E6BC0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97-43C8-8502-F7A88E6BC0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697-43C8-8502-F7A88E6BC0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697-43C8-8502-F7A88E6BC0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'2022'!$A$19:$A$23</c:f>
              <c:strCache>
                <c:ptCount val="5"/>
                <c:pt idx="0">
                  <c:v>Alta Dirección Púb.</c:v>
                </c:pt>
                <c:pt idx="1">
                  <c:v>Gerencia y Administ.</c:v>
                </c:pt>
                <c:pt idx="2">
                  <c:v>Invest. Análisis y As.</c:v>
                </c:pt>
                <c:pt idx="3">
                  <c:v>Prestación de Serv. Pu</c:v>
                </c:pt>
                <c:pt idx="4">
                  <c:v>No Profesionales</c:v>
                </c:pt>
              </c:strCache>
            </c:strRef>
          </c:cat>
          <c:val>
            <c:numRef>
              <c:f>'2022'!$B$19:$B$23</c:f>
              <c:numCache>
                <c:formatCode>General</c:formatCode>
                <c:ptCount val="5"/>
                <c:pt idx="0">
                  <c:v>8</c:v>
                </c:pt>
                <c:pt idx="1">
                  <c:v>360</c:v>
                </c:pt>
                <c:pt idx="2">
                  <c:v>169</c:v>
                </c:pt>
                <c:pt idx="3">
                  <c:v>614</c:v>
                </c:pt>
                <c:pt idx="4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2-40F8-AADF-227872F004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RESULTADOS CALIFICACIÓN DEL DESEMPEÑO 2022 POR GRUPO LABORAL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CF-4992-B870-00BDDF6AE4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CF-4992-B870-00BDDF6AE4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CF-4992-B870-00BDDF6AE4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CF-4992-B870-00BDDF6AE4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CF-4992-B870-00BDDF6AE4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'2022'!$K$19:$K$23</c:f>
              <c:numCache>
                <c:formatCode>General</c:formatCode>
                <c:ptCount val="5"/>
                <c:pt idx="0">
                  <c:v>165</c:v>
                </c:pt>
                <c:pt idx="1">
                  <c:v>986</c:v>
                </c:pt>
                <c:pt idx="2">
                  <c:v>690</c:v>
                </c:pt>
                <c:pt idx="3">
                  <c:v>168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0-4866-8E1F-A9A7B2DA814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DISTRIBUCIÓN DE RESULTADOS CALIFICACIÓN DEL DESEMPEÑO 2023 POR FAMILIA DE PUESTOS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D-436F-B7AF-14AF4649E2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4D-436F-B7AF-14AF4649E2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4D-436F-B7AF-14AF4649E2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D-436F-B7AF-14AF4649E29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4D-436F-B7AF-14AF4649E2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'2022'!$A$19:$A$23</c:f>
              <c:strCache>
                <c:ptCount val="5"/>
                <c:pt idx="0">
                  <c:v>Alta Dirección Púb.</c:v>
                </c:pt>
                <c:pt idx="1">
                  <c:v>Gerencia y Administ.</c:v>
                </c:pt>
                <c:pt idx="2">
                  <c:v>Invest. Análisis y As.</c:v>
                </c:pt>
                <c:pt idx="3">
                  <c:v>Prestación de Serv. Pu</c:v>
                </c:pt>
                <c:pt idx="4">
                  <c:v>No Profesionales</c:v>
                </c:pt>
              </c:strCache>
            </c:strRef>
          </c:cat>
          <c:val>
            <c:numRef>
              <c:f>'2022'!$B$19:$B$23</c:f>
              <c:numCache>
                <c:formatCode>General</c:formatCode>
                <c:ptCount val="5"/>
                <c:pt idx="0">
                  <c:v>8</c:v>
                </c:pt>
                <c:pt idx="1">
                  <c:v>360</c:v>
                </c:pt>
                <c:pt idx="2">
                  <c:v>169</c:v>
                </c:pt>
                <c:pt idx="3">
                  <c:v>614</c:v>
                </c:pt>
                <c:pt idx="4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4D-436F-B7AF-14AF4649E29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RESULTADOS CALIFICACIÓN DEL DESEMPEÑO 2023 POR GRUPO LABORAL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BC-4C76-9EB2-4729458D60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BC-4C76-9EB2-4729458D60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BC-4C76-9EB2-4729458D60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BC-4C76-9EB2-4729458D60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BC-4C76-9EB2-4729458D6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'2022'!$K$19:$K$23</c:f>
              <c:numCache>
                <c:formatCode>General</c:formatCode>
                <c:ptCount val="5"/>
                <c:pt idx="0">
                  <c:v>165</c:v>
                </c:pt>
                <c:pt idx="1">
                  <c:v>986</c:v>
                </c:pt>
                <c:pt idx="2">
                  <c:v>690</c:v>
                </c:pt>
                <c:pt idx="3">
                  <c:v>168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BC-4C76-9EB2-4729458D60B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PERSONAS FUNCIONARIAS PÚBLICAS DEL MINSTERIO DE SALUD CALIFICADAS EDD 2021 A 2024 POR FAMILIA DE PUESTOS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'COMPARATIGRAL GRUPOLAB 2010 +'!$B$52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+'!$A$53:$A$57</c:f>
              <c:strCache>
                <c:ptCount val="5"/>
                <c:pt idx="0">
                  <c:v>Alta Dir. Pública</c:v>
                </c:pt>
                <c:pt idx="1">
                  <c:v>Gerencia y Adm.</c:v>
                </c:pt>
                <c:pt idx="2">
                  <c:v>Inv. y Análisis</c:v>
                </c:pt>
                <c:pt idx="3">
                  <c:v>Prest. Serv. P.</c:v>
                </c:pt>
                <c:pt idx="4">
                  <c:v>No Profes.</c:v>
                </c:pt>
              </c:strCache>
            </c:strRef>
          </c:cat>
          <c:val>
            <c:numRef>
              <c:f>'COMPARATIGRAL GRUPOLAB 2010 +'!$B$53:$B$57</c:f>
              <c:numCache>
                <c:formatCode>General</c:formatCode>
                <c:ptCount val="5"/>
                <c:pt idx="0">
                  <c:v>6</c:v>
                </c:pt>
                <c:pt idx="1">
                  <c:v>200</c:v>
                </c:pt>
                <c:pt idx="2">
                  <c:v>601</c:v>
                </c:pt>
                <c:pt idx="3">
                  <c:v>347</c:v>
                </c:pt>
                <c:pt idx="4">
                  <c:v>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D-4E17-9689-B73F1DFB0E7F}"/>
            </c:ext>
          </c:extLst>
        </c:ser>
        <c:ser>
          <c:idx val="1"/>
          <c:order val="1"/>
          <c:tx>
            <c:strRef>
              <c:f>'COMPARATIGRAL GRUPOLAB 2010 +'!$C$52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+'!$A$53:$A$57</c:f>
              <c:strCache>
                <c:ptCount val="5"/>
                <c:pt idx="0">
                  <c:v>Alta Dir. Pública</c:v>
                </c:pt>
                <c:pt idx="1">
                  <c:v>Gerencia y Adm.</c:v>
                </c:pt>
                <c:pt idx="2">
                  <c:v>Inv. y Análisis</c:v>
                </c:pt>
                <c:pt idx="3">
                  <c:v>Prest. Serv. P.</c:v>
                </c:pt>
                <c:pt idx="4">
                  <c:v>No Profes.</c:v>
                </c:pt>
              </c:strCache>
            </c:strRef>
          </c:cat>
          <c:val>
            <c:numRef>
              <c:f>'COMPARATIGRAL GRUPOLAB 2010 +'!$C$53:$C$57</c:f>
              <c:numCache>
                <c:formatCode>General</c:formatCode>
                <c:ptCount val="5"/>
                <c:pt idx="0">
                  <c:v>8</c:v>
                </c:pt>
                <c:pt idx="1">
                  <c:v>360</c:v>
                </c:pt>
                <c:pt idx="2">
                  <c:v>169</c:v>
                </c:pt>
                <c:pt idx="3">
                  <c:v>614</c:v>
                </c:pt>
                <c:pt idx="4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D-4E17-9689-B73F1DFB0E7F}"/>
            </c:ext>
          </c:extLst>
        </c:ser>
        <c:ser>
          <c:idx val="2"/>
          <c:order val="2"/>
          <c:tx>
            <c:strRef>
              <c:f>'COMPARATIGRAL GRUPOLAB 2010 +'!$D$52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+'!$A$53:$A$57</c:f>
              <c:strCache>
                <c:ptCount val="5"/>
                <c:pt idx="0">
                  <c:v>Alta Dir. Pública</c:v>
                </c:pt>
                <c:pt idx="1">
                  <c:v>Gerencia y Adm.</c:v>
                </c:pt>
                <c:pt idx="2">
                  <c:v>Inv. y Análisis</c:v>
                </c:pt>
                <c:pt idx="3">
                  <c:v>Prest. Serv. P.</c:v>
                </c:pt>
                <c:pt idx="4">
                  <c:v>No Profes.</c:v>
                </c:pt>
              </c:strCache>
            </c:strRef>
          </c:cat>
          <c:val>
            <c:numRef>
              <c:f>'COMPARATIGRAL GRUPOLAB 2010 +'!$D$53:$D$57</c:f>
              <c:numCache>
                <c:formatCode>General</c:formatCode>
                <c:ptCount val="5"/>
                <c:pt idx="0">
                  <c:v>8</c:v>
                </c:pt>
                <c:pt idx="1">
                  <c:v>322</c:v>
                </c:pt>
                <c:pt idx="2">
                  <c:v>189</c:v>
                </c:pt>
                <c:pt idx="3">
                  <c:v>579</c:v>
                </c:pt>
                <c:pt idx="4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4-4C5D-932C-1D76E041884C}"/>
            </c:ext>
          </c:extLst>
        </c:ser>
        <c:ser>
          <c:idx val="3"/>
          <c:order val="3"/>
          <c:tx>
            <c:strRef>
              <c:f>'COMPARATIGRAL GRUPOLAB 2010 +'!$E$52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'COMPARATIGRAL GRUPOLAB 2010 +'!$A$53:$A$57</c:f>
              <c:strCache>
                <c:ptCount val="5"/>
                <c:pt idx="0">
                  <c:v>Alta Dir. Pública</c:v>
                </c:pt>
                <c:pt idx="1">
                  <c:v>Gerencia y Adm.</c:v>
                </c:pt>
                <c:pt idx="2">
                  <c:v>Inv. y Análisis</c:v>
                </c:pt>
                <c:pt idx="3">
                  <c:v>Prest. Serv. P.</c:v>
                </c:pt>
                <c:pt idx="4">
                  <c:v>No Profes.</c:v>
                </c:pt>
              </c:strCache>
            </c:strRef>
          </c:cat>
          <c:val>
            <c:numRef>
              <c:f>'COMPARATIGRAL GRUPOLAB 2010 +'!$E$53:$E$57</c:f>
              <c:numCache>
                <c:formatCode>General</c:formatCode>
                <c:ptCount val="5"/>
                <c:pt idx="0">
                  <c:v>4</c:v>
                </c:pt>
                <c:pt idx="1">
                  <c:v>344</c:v>
                </c:pt>
                <c:pt idx="2">
                  <c:v>190</c:v>
                </c:pt>
                <c:pt idx="3">
                  <c:v>569</c:v>
                </c:pt>
                <c:pt idx="4">
                  <c:v>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4-4C5D-932C-1D76E04188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945394368"/>
        <c:axId val="102296032"/>
      </c:barChart>
      <c:catAx>
        <c:axId val="94539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02296032"/>
        <c:crosses val="autoZero"/>
        <c:auto val="1"/>
        <c:lblAlgn val="ctr"/>
        <c:lblOffset val="100"/>
        <c:noMultiLvlLbl val="0"/>
      </c:catAx>
      <c:valAx>
        <c:axId val="1022960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4539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DISTRIBUCIÓN DE RESULTADOS CALIFICACIÓN DEL DESEMPEÑO 2024 POR FAMILIA DE PUESTOS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C3-4E0B-B92F-6D5D623165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C3-4E0B-B92F-6D5D623165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C3-4E0B-B92F-6D5D623165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C3-4E0B-B92F-6D5D623165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C3-4E0B-B92F-6D5D623165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'2022'!$A$19:$A$23</c:f>
              <c:strCache>
                <c:ptCount val="5"/>
                <c:pt idx="0">
                  <c:v>Alta Dirección Púb.</c:v>
                </c:pt>
                <c:pt idx="1">
                  <c:v>Gerencia y Administ.</c:v>
                </c:pt>
                <c:pt idx="2">
                  <c:v>Invest. Análisis y As.</c:v>
                </c:pt>
                <c:pt idx="3">
                  <c:v>Prestación de Serv. Pu</c:v>
                </c:pt>
                <c:pt idx="4">
                  <c:v>No Profesionales</c:v>
                </c:pt>
              </c:strCache>
            </c:strRef>
          </c:cat>
          <c:val>
            <c:numRef>
              <c:f>'2022'!$B$19:$B$23</c:f>
              <c:numCache>
                <c:formatCode>General</c:formatCode>
                <c:ptCount val="5"/>
                <c:pt idx="0">
                  <c:v>8</c:v>
                </c:pt>
                <c:pt idx="1">
                  <c:v>360</c:v>
                </c:pt>
                <c:pt idx="2">
                  <c:v>169</c:v>
                </c:pt>
                <c:pt idx="3">
                  <c:v>614</c:v>
                </c:pt>
                <c:pt idx="4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3-4E0B-B92F-6D5D623165E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RESULTADOS CALIFICACIÓN DEL DESEMPEÑO 2024 POR GRUPO LABORAL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4-45DA-898C-0B5A218097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4-45DA-898C-0B5A218097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4-45DA-898C-0B5A218097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4-45DA-898C-0B5A218097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4-45DA-898C-0B5A218097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'2022'!$K$19:$K$23</c:f>
              <c:numCache>
                <c:formatCode>General</c:formatCode>
                <c:ptCount val="5"/>
                <c:pt idx="0">
                  <c:v>165</c:v>
                </c:pt>
                <c:pt idx="1">
                  <c:v>986</c:v>
                </c:pt>
                <c:pt idx="2">
                  <c:v>690</c:v>
                </c:pt>
                <c:pt idx="3">
                  <c:v>168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4-45DA-898C-0B5A218097C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RESULTADOS CALIFICACIÓN DEL DESEMPEÑO 2025 POR CONGLOMERADO</a:t>
            </a:r>
          </a:p>
        </c:rich>
      </c:tx>
      <c:layout>
        <c:manualLayout>
          <c:xMode val="edge"/>
          <c:yMode val="edge"/>
          <c:x val="0.10261801230070122"/>
          <c:y val="1.940962146653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'2025'!$B$19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C7-478D-B0A0-45D4305B82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C7-478D-B0A0-45D4305B82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C7-478D-B0A0-45D4305B82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C7-478D-B0A0-45D4305B82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C7-478D-B0A0-45D4305B82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'2025'!$A$20:$A$24</c:f>
              <c:strCache>
                <c:ptCount val="5"/>
                <c:pt idx="0">
                  <c:v>Gerencial</c:v>
                </c:pt>
                <c:pt idx="1">
                  <c:v>Jefatura</c:v>
                </c:pt>
                <c:pt idx="2">
                  <c:v>Profesional Jefatura</c:v>
                </c:pt>
                <c:pt idx="3">
                  <c:v>Profesional</c:v>
                </c:pt>
                <c:pt idx="4">
                  <c:v>Asistencia y de Apoyo</c:v>
                </c:pt>
              </c:strCache>
            </c:strRef>
          </c:cat>
          <c:val>
            <c:numRef>
              <c:f>'2025'!$B$20:$B$24</c:f>
              <c:numCache>
                <c:formatCode>General</c:formatCode>
                <c:ptCount val="5"/>
                <c:pt idx="0">
                  <c:v>76</c:v>
                </c:pt>
                <c:pt idx="1">
                  <c:v>48</c:v>
                </c:pt>
                <c:pt idx="2">
                  <c:v>23</c:v>
                </c:pt>
                <c:pt idx="3">
                  <c:v>979</c:v>
                </c:pt>
                <c:pt idx="4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C7-478D-B0A0-45D4305B826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RESULTADOS CALIFICACIÓN DEL DESEMPEÑO 2025 POR GRUPO LABORAL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63-44A8-B074-774CC1FD58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63-44A8-B074-774CC1FD58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63-44A8-B074-774CC1FD58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63-44A8-B074-774CC1FD581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63-44A8-B074-774CC1FD581A}"/>
              </c:ext>
            </c:extLst>
          </c:dPt>
          <c:dLbls>
            <c:delete val="1"/>
          </c:dLbls>
          <c:cat>
            <c:strRef>
              <c:f>'2022'!$J$19:$J$23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'2022'!$K$19:$K$23</c:f>
              <c:numCache>
                <c:formatCode>General</c:formatCode>
                <c:ptCount val="5"/>
                <c:pt idx="0">
                  <c:v>165</c:v>
                </c:pt>
                <c:pt idx="1">
                  <c:v>986</c:v>
                </c:pt>
                <c:pt idx="2">
                  <c:v>690</c:v>
                </c:pt>
                <c:pt idx="3">
                  <c:v>168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63-44A8-B074-774CC1FD581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PERSONAS FUNCIONARIAS PÚBLICAS DEL MINSTERIO DE SALUD CALIFICADAS EDD 2025 a 2029 POR conglomerado DE PUESTOS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'COMPARATIGRAL GRUPOLAB 2010 +'!$T$53</c:f>
              <c:strCache>
                <c:ptCount val="1"/>
                <c:pt idx="0">
                  <c:v>Gerencial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'COMPARATIGRAL GRUPOLAB 2010 +'!$U$53</c:f>
              <c:numCache>
                <c:formatCode>General</c:formatCode>
                <c:ptCount val="1"/>
                <c:pt idx="0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D-405D-A90E-908412E35FEC}"/>
            </c:ext>
          </c:extLst>
        </c:ser>
        <c:ser>
          <c:idx val="1"/>
          <c:order val="1"/>
          <c:tx>
            <c:strRef>
              <c:f>'COMPARATIGRAL GRUPOLAB 2010 +'!$T$54</c:f>
              <c:strCache>
                <c:ptCount val="1"/>
                <c:pt idx="0">
                  <c:v>Jefatura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'COMPARATIGRAL GRUPOLAB 2010 +'!$U$54</c:f>
              <c:numCache>
                <c:formatCode>General</c:formatCode>
                <c:ptCount val="1"/>
                <c:pt idx="0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FD-405D-A90E-908412E35FEC}"/>
            </c:ext>
          </c:extLst>
        </c:ser>
        <c:ser>
          <c:idx val="2"/>
          <c:order val="2"/>
          <c:tx>
            <c:strRef>
              <c:f>'COMPARATIGRAL GRUPOLAB 2010 +'!$T$55</c:f>
              <c:strCache>
                <c:ptCount val="1"/>
                <c:pt idx="0">
                  <c:v>Profesional Jefatura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'COMPARATIGRAL GRUPOLAB 2010 +'!$U$55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FD-405D-A90E-908412E35FEC}"/>
            </c:ext>
          </c:extLst>
        </c:ser>
        <c:ser>
          <c:idx val="3"/>
          <c:order val="3"/>
          <c:tx>
            <c:strRef>
              <c:f>'COMPARATIGRAL GRUPOLAB 2010 +'!$T$56</c:f>
              <c:strCache>
                <c:ptCount val="1"/>
                <c:pt idx="0">
                  <c:v>Profesional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'COMPARATIGRAL GRUPOLAB 2010 +'!$U$56</c:f>
              <c:numCache>
                <c:formatCode>General</c:formatCode>
                <c:ptCount val="1"/>
                <c:pt idx="0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FD-405D-A90E-908412E35FEC}"/>
            </c:ext>
          </c:extLst>
        </c:ser>
        <c:ser>
          <c:idx val="4"/>
          <c:order val="4"/>
          <c:tx>
            <c:strRef>
              <c:f>'COMPARATIGRAL GRUPOLAB 2010 +'!$T$57</c:f>
              <c:strCache>
                <c:ptCount val="1"/>
                <c:pt idx="0">
                  <c:v>Asistencia y de Apoyo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'COMPARATIGRAL GRUPOLAB 2010 +'!$U$57</c:f>
              <c:numCache>
                <c:formatCode>General</c:formatCode>
                <c:ptCount val="1"/>
                <c:pt idx="0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FD-405D-A90E-908412E35F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945394368"/>
        <c:axId val="102296032"/>
      </c:barChart>
      <c:catAx>
        <c:axId val="94539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02296032"/>
        <c:crosses val="autoZero"/>
        <c:auto val="1"/>
        <c:lblAlgn val="ctr"/>
        <c:lblOffset val="100"/>
        <c:noMultiLvlLbl val="0"/>
      </c:catAx>
      <c:valAx>
        <c:axId val="1022960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4539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Distribución de resultados de calificaciones del desempeño por grupo laboral, ciclo</a:t>
            </a:r>
            <a:r>
              <a:rPr lang="en-US" baseline="0"/>
              <a:t> </a:t>
            </a:r>
            <a:r>
              <a:rPr lang="en-US"/>
              <a:t>2010-2011</a:t>
            </a:r>
          </a:p>
        </c:rich>
      </c:tx>
      <c:layout>
        <c:manualLayout>
          <c:xMode val="edge"/>
          <c:yMode val="edge"/>
          <c:x val="0.11431927081894912"/>
          <c:y val="3.41880258213813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6755-414A-835F-3F546E2FB5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6755-414A-835F-3F546E2FB5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6755-414A-835F-3F546E2FB5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6755-414A-835F-3F546E2FB5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6755-414A-835F-3F546E2FB5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'2010-2011'!$A$19:$A$23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'2010-2011'!$B$19:$B$23</c:f>
              <c:numCache>
                <c:formatCode>General</c:formatCode>
                <c:ptCount val="5"/>
                <c:pt idx="0">
                  <c:v>226</c:v>
                </c:pt>
                <c:pt idx="1">
                  <c:v>1076</c:v>
                </c:pt>
                <c:pt idx="2">
                  <c:v>1190</c:v>
                </c:pt>
                <c:pt idx="3">
                  <c:v>402</c:v>
                </c:pt>
                <c:pt idx="4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9-4D14-966E-AF06CA98820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 de resultados de calificaciones del desempeño por grupo laboral, ciclo 2011-2012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619-4B03-B4DB-F50F20682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619-4B03-B4DB-F50F206829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619-4B03-B4DB-F50F206829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619-4B03-B4DB-F50F206829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0619-4B03-B4DB-F50F206829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'2011-2012'!$A$19:$A$23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'2011-2012'!$B$19:$B$23</c:f>
              <c:numCache>
                <c:formatCode>General</c:formatCode>
                <c:ptCount val="5"/>
                <c:pt idx="0">
                  <c:v>265</c:v>
                </c:pt>
                <c:pt idx="1">
                  <c:v>1041</c:v>
                </c:pt>
                <c:pt idx="2">
                  <c:v>1184</c:v>
                </c:pt>
                <c:pt idx="3">
                  <c:v>657</c:v>
                </c:pt>
                <c:pt idx="4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E-4A82-9ECD-F691840981A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Distribución de resultados calificación del desempeño por grupo laboral,  ciclo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E99-4564-9B47-2379CBAE2D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E99-4564-9B47-2379CBAE2D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E99-4564-9B47-2379CBAE2D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E99-4564-9B47-2379CBAE2D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E99-4564-9B47-2379CBAE2D8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'2013'!$A$19:$A$23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'2013'!$B$19:$B$23</c:f>
              <c:numCache>
                <c:formatCode>General</c:formatCode>
                <c:ptCount val="5"/>
                <c:pt idx="0">
                  <c:v>253</c:v>
                </c:pt>
                <c:pt idx="1">
                  <c:v>1086</c:v>
                </c:pt>
                <c:pt idx="2">
                  <c:v>1098</c:v>
                </c:pt>
                <c:pt idx="3">
                  <c:v>622</c:v>
                </c:pt>
                <c:pt idx="4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0-413F-A93D-E03C7C786C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de calificaciones del desempeño por grupo laboral, ciclo 2014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D50-4939-B368-00D55F1D41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D50-4939-B368-00D55F1D41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D50-4939-B368-00D55F1D41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D50-4939-B368-00D55F1D41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DD50-4939-B368-00D55F1D41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'2014'!$A$19:$A$23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'2014'!$B$19:$B$23</c:f>
              <c:numCache>
                <c:formatCode>General</c:formatCode>
                <c:ptCount val="5"/>
                <c:pt idx="0">
                  <c:v>289</c:v>
                </c:pt>
                <c:pt idx="1">
                  <c:v>1131</c:v>
                </c:pt>
                <c:pt idx="2">
                  <c:v>1319</c:v>
                </c:pt>
                <c:pt idx="3">
                  <c:v>634</c:v>
                </c:pt>
                <c:pt idx="4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E-4C77-982E-03056D6545F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de resultados Gestión del Desempeño por grupo laboral, ciclo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7888619578891433"/>
          <c:w val="0.9557900060096477"/>
          <c:h val="0.636354016167659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910-4C0F-B6E8-4D523A189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910-4C0F-B6E8-4D523A189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910-4C0F-B6E8-4D523A1896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910-4C0F-B6E8-4D523A1896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910-4C0F-B6E8-4D523A1896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'2015'!$A$19:$A$23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'2015'!$B$19:$B$23</c:f>
              <c:numCache>
                <c:formatCode>General</c:formatCode>
                <c:ptCount val="5"/>
                <c:pt idx="0">
                  <c:v>178</c:v>
                </c:pt>
                <c:pt idx="1">
                  <c:v>931</c:v>
                </c:pt>
                <c:pt idx="2">
                  <c:v>365</c:v>
                </c:pt>
                <c:pt idx="3">
                  <c:v>550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C-41D0-A48C-BEB00DBE3D3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calificaciones Gestión del Desempeño por grupo laboral, ciclo 2016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863079448955596E-2"/>
          <c:y val="0.173700015805279"/>
          <c:w val="0.95427384110208879"/>
          <c:h val="0.6869514354802378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5E7-42E1-8D27-945ECE277C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5E7-42E1-8D27-945ECE277C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5E7-42E1-8D27-945ECE277C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5E7-42E1-8D27-945ECE277C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5E7-42E1-8D27-945ECE277C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'2016'!$A$19:$A$23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'2016'!$B$19:$B$23</c:f>
              <c:numCache>
                <c:formatCode>General</c:formatCode>
                <c:ptCount val="5"/>
                <c:pt idx="0">
                  <c:v>177</c:v>
                </c:pt>
                <c:pt idx="1">
                  <c:v>895</c:v>
                </c:pt>
                <c:pt idx="2">
                  <c:v>716</c:v>
                </c:pt>
                <c:pt idx="3">
                  <c:v>147</c:v>
                </c:pt>
                <c:pt idx="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A-40C0-90F8-E2FCBFB491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7'!A1"/><Relationship Id="rId13" Type="http://schemas.openxmlformats.org/officeDocument/2006/relationships/hyperlink" Target="#'2021'!A1"/><Relationship Id="rId18" Type="http://schemas.openxmlformats.org/officeDocument/2006/relationships/hyperlink" Target="#'2025'!A1"/><Relationship Id="rId3" Type="http://schemas.openxmlformats.org/officeDocument/2006/relationships/hyperlink" Target="#'2011-2012'!A1"/><Relationship Id="rId7" Type="http://schemas.openxmlformats.org/officeDocument/2006/relationships/hyperlink" Target="#'2016'!A1"/><Relationship Id="rId12" Type="http://schemas.openxmlformats.org/officeDocument/2006/relationships/hyperlink" Target="#'2020'!A1"/><Relationship Id="rId17" Type="http://schemas.openxmlformats.org/officeDocument/2006/relationships/hyperlink" Target="#'2024'!A1"/><Relationship Id="rId2" Type="http://schemas.openxmlformats.org/officeDocument/2006/relationships/hyperlink" Target="#'2010-2011'!A1"/><Relationship Id="rId16" Type="http://schemas.openxmlformats.org/officeDocument/2006/relationships/hyperlink" Target="#'2023'!A1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11" Type="http://schemas.openxmlformats.org/officeDocument/2006/relationships/hyperlink" Target="#'2019'!A1"/><Relationship Id="rId5" Type="http://schemas.openxmlformats.org/officeDocument/2006/relationships/hyperlink" Target="#'2014'!A1"/><Relationship Id="rId15" Type="http://schemas.openxmlformats.org/officeDocument/2006/relationships/hyperlink" Target="#'2022'!A1"/><Relationship Id="rId10" Type="http://schemas.openxmlformats.org/officeDocument/2006/relationships/hyperlink" Target="#'COMPARATIVO GRAL POR GRUPO LAB'!A1"/><Relationship Id="rId19" Type="http://schemas.openxmlformats.org/officeDocument/2006/relationships/image" Target="../media/image2.jpg"/><Relationship Id="rId4" Type="http://schemas.openxmlformats.org/officeDocument/2006/relationships/hyperlink" Target="#'2013'!A1"/><Relationship Id="rId9" Type="http://schemas.openxmlformats.org/officeDocument/2006/relationships/hyperlink" Target="#'2018'!A1"/><Relationship Id="rId14" Type="http://schemas.openxmlformats.org/officeDocument/2006/relationships/hyperlink" Target="#'COMPAR RESUL PARTIR 2021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0.xml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1.xml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2.xml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3.xml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png"/><Relationship Id="rId1" Type="http://schemas.openxmlformats.org/officeDocument/2006/relationships/hyperlink" Target="#MENU!A1"/><Relationship Id="rId4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3.png"/><Relationship Id="rId1" Type="http://schemas.openxmlformats.org/officeDocument/2006/relationships/hyperlink" Target="#MENU!A1"/><Relationship Id="rId4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hyperlink" Target="#MENU!A1"/><Relationship Id="rId4" Type="http://schemas.openxmlformats.org/officeDocument/2006/relationships/image" Target="../media/image2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hyperlink" Target="#MENU!A1"/><Relationship Id="rId4" Type="http://schemas.openxmlformats.org/officeDocument/2006/relationships/image" Target="../media/image2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hyperlink" Target="#MENU!A1"/><Relationship Id="rId4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png"/><Relationship Id="rId1" Type="http://schemas.openxmlformats.org/officeDocument/2006/relationships/hyperlink" Target="#MENU!A1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45472</xdr:colOff>
      <xdr:row>0</xdr:row>
      <xdr:rowOff>26532</xdr:rowOff>
    </xdr:from>
    <xdr:to>
      <xdr:col>5</xdr:col>
      <xdr:colOff>659449</xdr:colOff>
      <xdr:row>6</xdr:row>
      <xdr:rowOff>127000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472" y="26532"/>
          <a:ext cx="4635644" cy="117996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400" b="1"/>
            <a:t>MINISTERIO</a:t>
          </a:r>
          <a:r>
            <a:rPr lang="es-CR" sz="1400" b="1" baseline="0"/>
            <a:t> DE SALUD</a:t>
          </a:r>
        </a:p>
        <a:p>
          <a:pPr algn="l"/>
          <a:r>
            <a:rPr lang="es-CR" sz="1400" baseline="0"/>
            <a:t>Dirección de Desarrollo Humano</a:t>
          </a:r>
        </a:p>
        <a:p>
          <a:pPr algn="l"/>
          <a:r>
            <a:rPr lang="es-CR" sz="1400" baseline="0"/>
            <a:t>Unidad Progreso Humano</a:t>
          </a:r>
        </a:p>
        <a:p>
          <a:pPr algn="l"/>
          <a:r>
            <a:rPr lang="es-CR" sz="1400" baseline="0"/>
            <a:t>Área Gestión del Desarrollo</a:t>
          </a:r>
          <a:endParaRPr lang="es-CR" sz="1400"/>
        </a:p>
      </xdr:txBody>
    </xdr:sp>
    <xdr:clientData/>
  </xdr:twoCellAnchor>
  <xdr:twoCellAnchor>
    <xdr:from>
      <xdr:col>0</xdr:col>
      <xdr:colOff>390525</xdr:colOff>
      <xdr:row>7</xdr:row>
      <xdr:rowOff>79375</xdr:rowOff>
    </xdr:from>
    <xdr:to>
      <xdr:col>6</xdr:col>
      <xdr:colOff>400050</xdr:colOff>
      <xdr:row>33</xdr:row>
      <xdr:rowOff>79375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0525" y="1412875"/>
          <a:ext cx="4581525" cy="4953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ctr"/>
          <a:r>
            <a:rPr lang="es-CR" sz="2000" b="1"/>
            <a:t>ESTADÍSTICA</a:t>
          </a:r>
          <a:r>
            <a:rPr lang="es-CR" sz="2000" b="1" baseline="0"/>
            <a:t> RESULTADOS CALIFICACIÓN DEL DESEMPEÑO</a:t>
          </a:r>
          <a:endParaRPr lang="es-CR" sz="2000" b="1"/>
        </a:p>
      </xdr:txBody>
    </xdr:sp>
    <xdr:clientData/>
  </xdr:twoCellAnchor>
  <xdr:twoCellAnchor editAs="oneCell">
    <xdr:from>
      <xdr:col>1</xdr:col>
      <xdr:colOff>228600</xdr:colOff>
      <xdr:row>9</xdr:row>
      <xdr:rowOff>1</xdr:rowOff>
    </xdr:from>
    <xdr:to>
      <xdr:col>5</xdr:col>
      <xdr:colOff>209550</xdr:colOff>
      <xdr:row>28</xdr:row>
      <xdr:rowOff>31750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714501"/>
          <a:ext cx="3028950" cy="3651249"/>
        </a:xfrm>
        <a:prstGeom prst="ellipse">
          <a:avLst/>
        </a:prstGeom>
        <a:ln w="63500" cap="rnd">
          <a:solidFill>
            <a:schemeClr val="bg1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6</xdr:col>
      <xdr:colOff>597355</xdr:colOff>
      <xdr:row>8</xdr:row>
      <xdr:rowOff>122464</xdr:rowOff>
    </xdr:from>
    <xdr:to>
      <xdr:col>8</xdr:col>
      <xdr:colOff>768806</xdr:colOff>
      <xdr:row>12</xdr:row>
      <xdr:rowOff>61232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99984" y="1602921"/>
          <a:ext cx="1738993" cy="67899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2010-2011</a:t>
          </a:r>
        </a:p>
      </xdr:txBody>
    </xdr:sp>
    <xdr:clientData/>
  </xdr:twoCellAnchor>
  <xdr:twoCellAnchor>
    <xdr:from>
      <xdr:col>9</xdr:col>
      <xdr:colOff>219075</xdr:colOff>
      <xdr:row>8</xdr:row>
      <xdr:rowOff>110218</xdr:rowOff>
    </xdr:from>
    <xdr:to>
      <xdr:col>11</xdr:col>
      <xdr:colOff>412296</xdr:colOff>
      <xdr:row>12</xdr:row>
      <xdr:rowOff>43543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73018" y="1590675"/>
          <a:ext cx="1760764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2011-2012</a:t>
          </a:r>
        </a:p>
      </xdr:txBody>
    </xdr:sp>
    <xdr:clientData/>
  </xdr:twoCellAnchor>
  <xdr:twoCellAnchor>
    <xdr:from>
      <xdr:col>6</xdr:col>
      <xdr:colOff>600074</xdr:colOff>
      <xdr:row>13</xdr:row>
      <xdr:rowOff>54428</xdr:rowOff>
    </xdr:from>
    <xdr:to>
      <xdr:col>8</xdr:col>
      <xdr:colOff>771525</xdr:colOff>
      <xdr:row>16</xdr:row>
      <xdr:rowOff>172811</xdr:rowOff>
    </xdr:to>
    <xdr:sp macro="" textlink="">
      <xdr:nvSpPr>
        <xdr:cNvPr id="10" name="Rectángulo redondead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02703" y="2460171"/>
          <a:ext cx="1738993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2013</a:t>
          </a:r>
        </a:p>
      </xdr:txBody>
    </xdr:sp>
    <xdr:clientData/>
  </xdr:twoCellAnchor>
  <xdr:twoCellAnchor>
    <xdr:from>
      <xdr:col>9</xdr:col>
      <xdr:colOff>213632</xdr:colOff>
      <xdr:row>13</xdr:row>
      <xdr:rowOff>1361</xdr:rowOff>
    </xdr:from>
    <xdr:to>
      <xdr:col>11</xdr:col>
      <xdr:colOff>385081</xdr:colOff>
      <xdr:row>16</xdr:row>
      <xdr:rowOff>119744</xdr:rowOff>
    </xdr:to>
    <xdr:sp macro="" textlink="">
      <xdr:nvSpPr>
        <xdr:cNvPr id="11" name="Rectángulo redondead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267575" y="2407104"/>
          <a:ext cx="1738992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2014</a:t>
          </a:r>
        </a:p>
      </xdr:txBody>
    </xdr:sp>
    <xdr:clientData/>
  </xdr:twoCellAnchor>
  <xdr:twoCellAnchor>
    <xdr:from>
      <xdr:col>6</xdr:col>
      <xdr:colOff>593271</xdr:colOff>
      <xdr:row>17</xdr:row>
      <xdr:rowOff>114301</xdr:rowOff>
    </xdr:from>
    <xdr:to>
      <xdr:col>8</xdr:col>
      <xdr:colOff>764722</xdr:colOff>
      <xdr:row>21</xdr:row>
      <xdr:rowOff>47625</xdr:rowOff>
    </xdr:to>
    <xdr:sp macro="" textlink="">
      <xdr:nvSpPr>
        <xdr:cNvPr id="12" name="Rectángulo redondead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95900" y="3260272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2015</a:t>
          </a:r>
        </a:p>
      </xdr:txBody>
    </xdr:sp>
    <xdr:clientData/>
  </xdr:twoCellAnchor>
  <xdr:twoCellAnchor>
    <xdr:from>
      <xdr:col>9</xdr:col>
      <xdr:colOff>242208</xdr:colOff>
      <xdr:row>17</xdr:row>
      <xdr:rowOff>35379</xdr:rowOff>
    </xdr:from>
    <xdr:to>
      <xdr:col>11</xdr:col>
      <xdr:colOff>413657</xdr:colOff>
      <xdr:row>20</xdr:row>
      <xdr:rowOff>153760</xdr:rowOff>
    </xdr:to>
    <xdr:sp macro="" textlink="">
      <xdr:nvSpPr>
        <xdr:cNvPr id="13" name="Rectángulo redondead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296151" y="3181350"/>
          <a:ext cx="1738992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2016</a:t>
          </a:r>
        </a:p>
      </xdr:txBody>
    </xdr:sp>
    <xdr:clientData/>
  </xdr:twoCellAnchor>
  <xdr:twoCellAnchor>
    <xdr:from>
      <xdr:col>6</xdr:col>
      <xdr:colOff>606878</xdr:colOff>
      <xdr:row>21</xdr:row>
      <xdr:rowOff>123826</xdr:rowOff>
    </xdr:from>
    <xdr:to>
      <xdr:col>8</xdr:col>
      <xdr:colOff>778329</xdr:colOff>
      <xdr:row>25</xdr:row>
      <xdr:rowOff>57150</xdr:rowOff>
    </xdr:to>
    <xdr:sp macro="" textlink="">
      <xdr:nvSpPr>
        <xdr:cNvPr id="14" name="Rectángulo redondeado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309507" y="4010026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2017</a:t>
          </a:r>
        </a:p>
      </xdr:txBody>
    </xdr:sp>
    <xdr:clientData/>
  </xdr:twoCellAnchor>
  <xdr:twoCellAnchor>
    <xdr:from>
      <xdr:col>9</xdr:col>
      <xdr:colOff>228601</xdr:colOff>
      <xdr:row>21</xdr:row>
      <xdr:rowOff>108857</xdr:rowOff>
    </xdr:from>
    <xdr:to>
      <xdr:col>11</xdr:col>
      <xdr:colOff>400051</xdr:colOff>
      <xdr:row>25</xdr:row>
      <xdr:rowOff>42181</xdr:rowOff>
    </xdr:to>
    <xdr:sp macro="" textlink="">
      <xdr:nvSpPr>
        <xdr:cNvPr id="15" name="Rectángulo redonde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282544" y="3995057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2018</a:t>
          </a:r>
        </a:p>
      </xdr:txBody>
    </xdr:sp>
    <xdr:clientData/>
  </xdr:twoCellAnchor>
  <xdr:twoCellAnchor>
    <xdr:from>
      <xdr:col>15</xdr:col>
      <xdr:colOff>394274</xdr:colOff>
      <xdr:row>8</xdr:row>
      <xdr:rowOff>63773</xdr:rowOff>
    </xdr:from>
    <xdr:to>
      <xdr:col>22</xdr:col>
      <xdr:colOff>492125</xdr:colOff>
      <xdr:row>13</xdr:row>
      <xdr:rowOff>95250</xdr:rowOff>
    </xdr:to>
    <xdr:sp macro="" textlink="">
      <xdr:nvSpPr>
        <xdr:cNvPr id="19" name="Rectángulo redondeado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5BCB02-5816-4542-A7EE-72502F4291B3}"/>
            </a:ext>
          </a:extLst>
        </xdr:cNvPr>
        <xdr:cNvSpPr/>
      </xdr:nvSpPr>
      <xdr:spPr>
        <a:xfrm>
          <a:off x="11824274" y="1587773"/>
          <a:ext cx="5431851" cy="98397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GENERAL 2010</a:t>
          </a:r>
          <a:r>
            <a:rPr lang="es-CR" sz="2400" baseline="0"/>
            <a:t> A 2022 Y 2021 A 2022 POR FAMILIA DE PUESTOS</a:t>
          </a:r>
          <a:endParaRPr lang="es-CR" sz="2400"/>
        </a:p>
      </xdr:txBody>
    </xdr:sp>
    <xdr:clientData/>
  </xdr:twoCellAnchor>
  <xdr:twoCellAnchor>
    <xdr:from>
      <xdr:col>6</xdr:col>
      <xdr:colOff>619125</xdr:colOff>
      <xdr:row>26</xdr:row>
      <xdr:rowOff>23812</xdr:rowOff>
    </xdr:from>
    <xdr:to>
      <xdr:col>9</xdr:col>
      <xdr:colOff>28575</xdr:colOff>
      <xdr:row>29</xdr:row>
      <xdr:rowOff>28574</xdr:rowOff>
    </xdr:to>
    <xdr:sp macro="" textlink="">
      <xdr:nvSpPr>
        <xdr:cNvPr id="18" name="Rectángulo redonde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7B3589-36F9-4694-9BFD-45C0F4A2E46E}"/>
            </a:ext>
          </a:extLst>
        </xdr:cNvPr>
        <xdr:cNvSpPr/>
      </xdr:nvSpPr>
      <xdr:spPr>
        <a:xfrm>
          <a:off x="5191125" y="4976812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2019</a:t>
          </a:r>
        </a:p>
      </xdr:txBody>
    </xdr:sp>
    <xdr:clientData/>
  </xdr:twoCellAnchor>
  <xdr:twoCellAnchor>
    <xdr:from>
      <xdr:col>9</xdr:col>
      <xdr:colOff>238125</xdr:colOff>
      <xdr:row>26</xdr:row>
      <xdr:rowOff>23813</xdr:rowOff>
    </xdr:from>
    <xdr:to>
      <xdr:col>11</xdr:col>
      <xdr:colOff>409575</xdr:colOff>
      <xdr:row>29</xdr:row>
      <xdr:rowOff>28575</xdr:rowOff>
    </xdr:to>
    <xdr:sp macro="" textlink="">
      <xdr:nvSpPr>
        <xdr:cNvPr id="20" name="Rectángulo redondead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307AE25-476A-4C4E-980F-92112C58DDCE}"/>
            </a:ext>
          </a:extLst>
        </xdr:cNvPr>
        <xdr:cNvSpPr/>
      </xdr:nvSpPr>
      <xdr:spPr>
        <a:xfrm>
          <a:off x="7096125" y="4976813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2020</a:t>
          </a:r>
        </a:p>
      </xdr:txBody>
    </xdr:sp>
    <xdr:clientData/>
  </xdr:twoCellAnchor>
  <xdr:twoCellAnchor>
    <xdr:from>
      <xdr:col>6</xdr:col>
      <xdr:colOff>635000</xdr:colOff>
      <xdr:row>30</xdr:row>
      <xdr:rowOff>43793</xdr:rowOff>
    </xdr:from>
    <xdr:to>
      <xdr:col>9</xdr:col>
      <xdr:colOff>40070</xdr:colOff>
      <xdr:row>33</xdr:row>
      <xdr:rowOff>48555</xdr:rowOff>
    </xdr:to>
    <xdr:sp macro="" textlink="">
      <xdr:nvSpPr>
        <xdr:cNvPr id="2" name="Rectángulo redondead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545B7EA-B3C2-4AD1-9CDC-89B3984A8D2C}"/>
            </a:ext>
          </a:extLst>
        </xdr:cNvPr>
        <xdr:cNvSpPr/>
      </xdr:nvSpPr>
      <xdr:spPr>
        <a:xfrm>
          <a:off x="5233276" y="5627414"/>
          <a:ext cx="1704208" cy="5631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2021</a:t>
          </a:r>
        </a:p>
      </xdr:txBody>
    </xdr:sp>
    <xdr:clientData/>
  </xdr:twoCellAnchor>
  <xdr:twoCellAnchor>
    <xdr:from>
      <xdr:col>15</xdr:col>
      <xdr:colOff>378810</xdr:colOff>
      <xdr:row>14</xdr:row>
      <xdr:rowOff>153820</xdr:rowOff>
    </xdr:from>
    <xdr:to>
      <xdr:col>22</xdr:col>
      <xdr:colOff>412750</xdr:colOff>
      <xdr:row>20</xdr:row>
      <xdr:rowOff>169333</xdr:rowOff>
    </xdr:to>
    <xdr:sp macro="" textlink="">
      <xdr:nvSpPr>
        <xdr:cNvPr id="17" name="Rectángulo redondeado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797F44C-D66F-474B-97B5-6CC6D8B9F72C}"/>
            </a:ext>
          </a:extLst>
        </xdr:cNvPr>
        <xdr:cNvSpPr/>
      </xdr:nvSpPr>
      <xdr:spPr>
        <a:xfrm>
          <a:off x="12443810" y="2672653"/>
          <a:ext cx="5664273" cy="109501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GENERAL  A PARTIR</a:t>
          </a:r>
          <a:r>
            <a:rPr lang="es-CR" sz="2400" baseline="0"/>
            <a:t> DE 2021  A 2025 FAM PUESTOS Y GRUPO LAB</a:t>
          </a:r>
          <a:endParaRPr lang="es-CR" sz="2400"/>
        </a:p>
      </xdr:txBody>
    </xdr:sp>
    <xdr:clientData/>
  </xdr:twoCellAnchor>
  <xdr:twoCellAnchor>
    <xdr:from>
      <xdr:col>9</xdr:col>
      <xdr:colOff>229913</xdr:colOff>
      <xdr:row>30</xdr:row>
      <xdr:rowOff>21897</xdr:rowOff>
    </xdr:from>
    <xdr:to>
      <xdr:col>11</xdr:col>
      <xdr:colOff>401363</xdr:colOff>
      <xdr:row>33</xdr:row>
      <xdr:rowOff>26659</xdr:rowOff>
    </xdr:to>
    <xdr:sp macro="" textlink="">
      <xdr:nvSpPr>
        <xdr:cNvPr id="4" name="Rectángulo redondeado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B492EE7-B452-46BA-A71E-90E6F6CA06E2}"/>
            </a:ext>
          </a:extLst>
        </xdr:cNvPr>
        <xdr:cNvSpPr/>
      </xdr:nvSpPr>
      <xdr:spPr>
        <a:xfrm>
          <a:off x="7127327" y="5605518"/>
          <a:ext cx="1704208" cy="5631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2022</a:t>
          </a:r>
        </a:p>
      </xdr:txBody>
    </xdr:sp>
    <xdr:clientData/>
  </xdr:twoCellAnchor>
  <xdr:twoCellAnchor>
    <xdr:from>
      <xdr:col>6</xdr:col>
      <xdr:colOff>587375</xdr:colOff>
      <xdr:row>34</xdr:row>
      <xdr:rowOff>0</xdr:rowOff>
    </xdr:from>
    <xdr:to>
      <xdr:col>8</xdr:col>
      <xdr:colOff>758825</xdr:colOff>
      <xdr:row>37</xdr:row>
      <xdr:rowOff>4762</xdr:rowOff>
    </xdr:to>
    <xdr:sp macro="" textlink="">
      <xdr:nvSpPr>
        <xdr:cNvPr id="8" name="Rectángulo redondeado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25D3AAB-3797-4CBC-AF26-2260FB54DC6B}"/>
            </a:ext>
          </a:extLst>
        </xdr:cNvPr>
        <xdr:cNvSpPr/>
      </xdr:nvSpPr>
      <xdr:spPr>
        <a:xfrm>
          <a:off x="5159375" y="6477000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2023</a:t>
          </a:r>
        </a:p>
      </xdr:txBody>
    </xdr:sp>
    <xdr:clientData/>
  </xdr:twoCellAnchor>
  <xdr:twoCellAnchor>
    <xdr:from>
      <xdr:col>9</xdr:col>
      <xdr:colOff>222250</xdr:colOff>
      <xdr:row>33</xdr:row>
      <xdr:rowOff>174625</xdr:rowOff>
    </xdr:from>
    <xdr:to>
      <xdr:col>11</xdr:col>
      <xdr:colOff>393700</xdr:colOff>
      <xdr:row>36</xdr:row>
      <xdr:rowOff>179387</xdr:rowOff>
    </xdr:to>
    <xdr:sp macro="" textlink="">
      <xdr:nvSpPr>
        <xdr:cNvPr id="16" name="Rectángulo redondeado 1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7E06F66-D620-498E-9C5A-6590D0ED13B7}"/>
            </a:ext>
          </a:extLst>
        </xdr:cNvPr>
        <xdr:cNvSpPr/>
      </xdr:nvSpPr>
      <xdr:spPr>
        <a:xfrm>
          <a:off x="7080250" y="6461125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2024</a:t>
          </a:r>
        </a:p>
      </xdr:txBody>
    </xdr:sp>
    <xdr:clientData/>
  </xdr:twoCellAnchor>
  <xdr:twoCellAnchor>
    <xdr:from>
      <xdr:col>6</xdr:col>
      <xdr:colOff>635000</xdr:colOff>
      <xdr:row>38</xdr:row>
      <xdr:rowOff>15875</xdr:rowOff>
    </xdr:from>
    <xdr:to>
      <xdr:col>9</xdr:col>
      <xdr:colOff>44450</xdr:colOff>
      <xdr:row>41</xdr:row>
      <xdr:rowOff>20637</xdr:rowOff>
    </xdr:to>
    <xdr:sp macro="" textlink="">
      <xdr:nvSpPr>
        <xdr:cNvPr id="22" name="Rectángulo redondeado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167B363-CDF6-4DB4-BB1F-D6EEEF00B167}"/>
            </a:ext>
          </a:extLst>
        </xdr:cNvPr>
        <xdr:cNvSpPr/>
      </xdr:nvSpPr>
      <xdr:spPr>
        <a:xfrm>
          <a:off x="5207000" y="7254875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2025</a:t>
          </a:r>
        </a:p>
      </xdr:txBody>
    </xdr:sp>
    <xdr:clientData/>
  </xdr:twoCellAnchor>
  <xdr:twoCellAnchor>
    <xdr:from>
      <xdr:col>9</xdr:col>
      <xdr:colOff>222250</xdr:colOff>
      <xdr:row>37</xdr:row>
      <xdr:rowOff>174625</xdr:rowOff>
    </xdr:from>
    <xdr:to>
      <xdr:col>11</xdr:col>
      <xdr:colOff>393700</xdr:colOff>
      <xdr:row>40</xdr:row>
      <xdr:rowOff>179387</xdr:rowOff>
    </xdr:to>
    <xdr:sp macro="" textlink="">
      <xdr:nvSpPr>
        <xdr:cNvPr id="23" name="Rectángulo redondeado 13">
          <a:extLst>
            <a:ext uri="{FF2B5EF4-FFF2-40B4-BE49-F238E27FC236}">
              <a16:creationId xmlns:a16="http://schemas.microsoft.com/office/drawing/2014/main" id="{A931BD31-F317-4745-BA16-67DBB43ACF48}"/>
            </a:ext>
          </a:extLst>
        </xdr:cNvPr>
        <xdr:cNvSpPr/>
      </xdr:nvSpPr>
      <xdr:spPr>
        <a:xfrm>
          <a:off x="7080250" y="7223125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2026</a:t>
          </a:r>
        </a:p>
      </xdr:txBody>
    </xdr:sp>
    <xdr:clientData/>
  </xdr:twoCellAnchor>
  <xdr:twoCellAnchor editAs="oneCell">
    <xdr:from>
      <xdr:col>15</xdr:col>
      <xdr:colOff>513292</xdr:colOff>
      <xdr:row>0</xdr:row>
      <xdr:rowOff>84667</xdr:rowOff>
    </xdr:from>
    <xdr:to>
      <xdr:col>20</xdr:col>
      <xdr:colOff>481542</xdr:colOff>
      <xdr:row>5</xdr:row>
      <xdr:rowOff>148167</xdr:rowOff>
    </xdr:to>
    <xdr:pic>
      <xdr:nvPicPr>
        <xdr:cNvPr id="24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FD289165-1979-42CF-8F11-CF85F8EEE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7" r="30866"/>
        <a:stretch>
          <a:fillRect/>
        </a:stretch>
      </xdr:blipFill>
      <xdr:spPr>
        <a:xfrm>
          <a:off x="12578292" y="84667"/>
          <a:ext cx="3989917" cy="963083"/>
        </a:xfrm>
        <a:prstGeom prst="rect">
          <a:avLst/>
        </a:prstGeom>
      </xdr:spPr>
    </xdr:pic>
    <xdr:clientData/>
  </xdr:twoCellAnchor>
  <xdr:twoCellAnchor>
    <xdr:from>
      <xdr:col>11</xdr:col>
      <xdr:colOff>687917</xdr:colOff>
      <xdr:row>8</xdr:row>
      <xdr:rowOff>127000</xdr:rowOff>
    </xdr:from>
    <xdr:to>
      <xdr:col>14</xdr:col>
      <xdr:colOff>55034</xdr:colOff>
      <xdr:row>12</xdr:row>
      <xdr:rowOff>74083</xdr:rowOff>
    </xdr:to>
    <xdr:sp macro="" textlink="">
      <xdr:nvSpPr>
        <xdr:cNvPr id="21" name="Rectángulo redondeado 13">
          <a:extLst>
            <a:ext uri="{FF2B5EF4-FFF2-40B4-BE49-F238E27FC236}">
              <a16:creationId xmlns:a16="http://schemas.microsoft.com/office/drawing/2014/main" id="{EE0F9ADB-6DEC-4E91-9044-7DFE1D4E15BE}"/>
            </a:ext>
          </a:extLst>
        </xdr:cNvPr>
        <xdr:cNvSpPr/>
      </xdr:nvSpPr>
      <xdr:spPr>
        <a:xfrm>
          <a:off x="9535584" y="1566333"/>
          <a:ext cx="1780117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2027</a:t>
          </a:r>
        </a:p>
      </xdr:txBody>
    </xdr:sp>
    <xdr:clientData/>
  </xdr:twoCellAnchor>
  <xdr:twoCellAnchor>
    <xdr:from>
      <xdr:col>11</xdr:col>
      <xdr:colOff>656166</xdr:colOff>
      <xdr:row>13</xdr:row>
      <xdr:rowOff>52916</xdr:rowOff>
    </xdr:from>
    <xdr:to>
      <xdr:col>14</xdr:col>
      <xdr:colOff>23283</xdr:colOff>
      <xdr:row>16</xdr:row>
      <xdr:rowOff>158750</xdr:rowOff>
    </xdr:to>
    <xdr:sp macro="" textlink="">
      <xdr:nvSpPr>
        <xdr:cNvPr id="25" name="Rectángulo redondeado 13">
          <a:extLst>
            <a:ext uri="{FF2B5EF4-FFF2-40B4-BE49-F238E27FC236}">
              <a16:creationId xmlns:a16="http://schemas.microsoft.com/office/drawing/2014/main" id="{2B8DDE90-7FF6-4125-A866-51D8A48F1B23}"/>
            </a:ext>
          </a:extLst>
        </xdr:cNvPr>
        <xdr:cNvSpPr/>
      </xdr:nvSpPr>
      <xdr:spPr>
        <a:xfrm>
          <a:off x="9503833" y="2391833"/>
          <a:ext cx="1780117" cy="6455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633412</xdr:colOff>
      <xdr:row>15</xdr:row>
      <xdr:rowOff>128586</xdr:rowOff>
    </xdr:from>
    <xdr:to>
      <xdr:col>10</xdr:col>
      <xdr:colOff>628650</xdr:colOff>
      <xdr:row>33</xdr:row>
      <xdr:rowOff>114299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B67F4F-85DC-4C17-A7ED-B52EEB625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323850</xdr:colOff>
      <xdr:row>0</xdr:row>
      <xdr:rowOff>114300</xdr:rowOff>
    </xdr:from>
    <xdr:to>
      <xdr:col>5</xdr:col>
      <xdr:colOff>165100</xdr:colOff>
      <xdr:row>3</xdr:row>
      <xdr:rowOff>71967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B129C7-E92D-4209-BC6D-21F30253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4675" y="114300"/>
          <a:ext cx="1365250" cy="5291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0074E-6D12-4159-BCC0-83E0BC22446C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119062</xdr:colOff>
      <xdr:row>15</xdr:row>
      <xdr:rowOff>147636</xdr:rowOff>
    </xdr:from>
    <xdr:to>
      <xdr:col>9</xdr:col>
      <xdr:colOff>419100</xdr:colOff>
      <xdr:row>36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EE3C31-8AFF-4735-A884-A1A23EABE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742950</xdr:colOff>
      <xdr:row>0</xdr:row>
      <xdr:rowOff>47625</xdr:rowOff>
    </xdr:from>
    <xdr:to>
      <xdr:col>4</xdr:col>
      <xdr:colOff>584200</xdr:colOff>
      <xdr:row>3</xdr:row>
      <xdr:rowOff>5292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C4E122-CA36-434F-8C04-5A3F2F7E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1775" y="47625"/>
          <a:ext cx="1365250" cy="5291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0</xdr:row>
      <xdr:rowOff>57150</xdr:rowOff>
    </xdr:from>
    <xdr:to>
      <xdr:col>6</xdr:col>
      <xdr:colOff>733425</xdr:colOff>
      <xdr:row>3</xdr:row>
      <xdr:rowOff>9525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D0E60-2D11-400D-920E-9148A9ECF1A9}"/>
            </a:ext>
          </a:extLst>
        </xdr:cNvPr>
        <xdr:cNvSpPr/>
      </xdr:nvSpPr>
      <xdr:spPr>
        <a:xfrm>
          <a:off x="4524375" y="5715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147637</xdr:colOff>
      <xdr:row>16</xdr:row>
      <xdr:rowOff>85725</xdr:rowOff>
    </xdr:from>
    <xdr:to>
      <xdr:col>8</xdr:col>
      <xdr:colOff>147637</xdr:colOff>
      <xdr:row>36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C4B4092-0DB8-4617-A2EF-D3035CC9D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704850</xdr:colOff>
      <xdr:row>0</xdr:row>
      <xdr:rowOff>95250</xdr:rowOff>
    </xdr:from>
    <xdr:to>
      <xdr:col>4</xdr:col>
      <xdr:colOff>546100</xdr:colOff>
      <xdr:row>3</xdr:row>
      <xdr:rowOff>52917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59E432-79F6-49AC-BF88-D6349A0B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95250"/>
          <a:ext cx="1365250" cy="5291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0</xdr:row>
      <xdr:rowOff>0</xdr:rowOff>
    </xdr:from>
    <xdr:to>
      <xdr:col>7</xdr:col>
      <xdr:colOff>76200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805C0-17A3-40A3-9267-42FA05822FBA}"/>
            </a:ext>
          </a:extLst>
        </xdr:cNvPr>
        <xdr:cNvSpPr/>
      </xdr:nvSpPr>
      <xdr:spPr>
        <a:xfrm>
          <a:off x="4629150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109536</xdr:colOff>
      <xdr:row>16</xdr:row>
      <xdr:rowOff>90486</xdr:rowOff>
    </xdr:from>
    <xdr:to>
      <xdr:col>9</xdr:col>
      <xdr:colOff>152399</xdr:colOff>
      <xdr:row>34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FF3F0E-72E3-4FBE-A8CC-60A83B194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593725</xdr:colOff>
      <xdr:row>3</xdr:row>
      <xdr:rowOff>43392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B3944B-9C29-488C-80DF-E76A74E35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81300" y="85725"/>
          <a:ext cx="1365250" cy="5291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0</xdr:row>
      <xdr:rowOff>85725</xdr:rowOff>
    </xdr:from>
    <xdr:to>
      <xdr:col>7</xdr:col>
      <xdr:colOff>238125</xdr:colOff>
      <xdr:row>3</xdr:row>
      <xdr:rowOff>38100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AD740-9531-424B-9C52-B7FE532E9A03}"/>
            </a:ext>
          </a:extLst>
        </xdr:cNvPr>
        <xdr:cNvSpPr/>
      </xdr:nvSpPr>
      <xdr:spPr>
        <a:xfrm>
          <a:off x="5695950" y="85725"/>
          <a:ext cx="14382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403225</xdr:colOff>
      <xdr:row>3</xdr:row>
      <xdr:rowOff>43392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D3C36E-DCF0-41A1-BE3A-BD2BE3A8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81300" y="85725"/>
          <a:ext cx="1365250" cy="529167"/>
        </a:xfrm>
        <a:prstGeom prst="rect">
          <a:avLst/>
        </a:prstGeom>
      </xdr:spPr>
    </xdr:pic>
    <xdr:clientData/>
  </xdr:twoCellAnchor>
  <xdr:twoCellAnchor>
    <xdr:from>
      <xdr:col>2</xdr:col>
      <xdr:colOff>180976</xdr:colOff>
      <xdr:row>15</xdr:row>
      <xdr:rowOff>166686</xdr:rowOff>
    </xdr:from>
    <xdr:to>
      <xdr:col>6</xdr:col>
      <xdr:colOff>695326</xdr:colOff>
      <xdr:row>35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3981A6-D67E-7921-A7FB-A7429A6F4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266701</xdr:colOff>
      <xdr:row>15</xdr:row>
      <xdr:rowOff>133350</xdr:rowOff>
    </xdr:from>
    <xdr:to>
      <xdr:col>15</xdr:col>
      <xdr:colOff>752475</xdr:colOff>
      <xdr:row>35</xdr:row>
      <xdr:rowOff>100014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DAEE59-50C7-4DC4-91EE-0CCCF953D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0</xdr:row>
      <xdr:rowOff>85725</xdr:rowOff>
    </xdr:from>
    <xdr:to>
      <xdr:col>12</xdr:col>
      <xdr:colOff>266700</xdr:colOff>
      <xdr:row>3</xdr:row>
      <xdr:rowOff>38100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214EC-4C9D-4463-A2B6-C922C1A72A68}"/>
            </a:ext>
          </a:extLst>
        </xdr:cNvPr>
        <xdr:cNvSpPr/>
      </xdr:nvSpPr>
      <xdr:spPr>
        <a:xfrm>
          <a:off x="10334625" y="85725"/>
          <a:ext cx="14382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403225</xdr:colOff>
      <xdr:row>3</xdr:row>
      <xdr:rowOff>43392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A33EFF-8925-49C6-8530-BC3A51D4C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43275" y="85725"/>
          <a:ext cx="1365250" cy="529167"/>
        </a:xfrm>
        <a:prstGeom prst="rect">
          <a:avLst/>
        </a:prstGeom>
      </xdr:spPr>
    </xdr:pic>
    <xdr:clientData/>
  </xdr:twoCellAnchor>
  <xdr:twoCellAnchor>
    <xdr:from>
      <xdr:col>2</xdr:col>
      <xdr:colOff>214312</xdr:colOff>
      <xdr:row>16</xdr:row>
      <xdr:rowOff>176211</xdr:rowOff>
    </xdr:from>
    <xdr:to>
      <xdr:col>7</xdr:col>
      <xdr:colOff>481012</xdr:colOff>
      <xdr:row>35</xdr:row>
      <xdr:rowOff>38099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E7C7A3E-455B-C4C0-0479-91D66B099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195261</xdr:colOff>
      <xdr:row>16</xdr:row>
      <xdr:rowOff>128587</xdr:rowOff>
    </xdr:from>
    <xdr:to>
      <xdr:col>17</xdr:col>
      <xdr:colOff>19049</xdr:colOff>
      <xdr:row>34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35FC711-CDA4-7669-64F1-1872148BA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0</xdr:row>
      <xdr:rowOff>85725</xdr:rowOff>
    </xdr:from>
    <xdr:to>
      <xdr:col>12</xdr:col>
      <xdr:colOff>266700</xdr:colOff>
      <xdr:row>3</xdr:row>
      <xdr:rowOff>38100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3774A-C9DF-4A72-8F33-7C14D90D769B}"/>
            </a:ext>
          </a:extLst>
        </xdr:cNvPr>
        <xdr:cNvSpPr/>
      </xdr:nvSpPr>
      <xdr:spPr>
        <a:xfrm>
          <a:off x="10334625" y="85725"/>
          <a:ext cx="14382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214312</xdr:colOff>
      <xdr:row>16</xdr:row>
      <xdr:rowOff>176211</xdr:rowOff>
    </xdr:from>
    <xdr:to>
      <xdr:col>7</xdr:col>
      <xdr:colOff>481012</xdr:colOff>
      <xdr:row>35</xdr:row>
      <xdr:rowOff>38099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7146D4A-66B1-4837-9B8B-D5E86B5D7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195261</xdr:colOff>
      <xdr:row>16</xdr:row>
      <xdr:rowOff>128587</xdr:rowOff>
    </xdr:from>
    <xdr:to>
      <xdr:col>17</xdr:col>
      <xdr:colOff>19049</xdr:colOff>
      <xdr:row>34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6C312B6-A46C-4ABE-8F50-01E16805E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257175</xdr:colOff>
      <xdr:row>0</xdr:row>
      <xdr:rowOff>66675</xdr:rowOff>
    </xdr:from>
    <xdr:to>
      <xdr:col>6</xdr:col>
      <xdr:colOff>495300</xdr:colOff>
      <xdr:row>4</xdr:row>
      <xdr:rowOff>38100</xdr:rowOff>
    </xdr:to>
    <xdr:pic>
      <xdr:nvPicPr>
        <xdr:cNvPr id="7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0B3D1C75-FBBB-4E0D-8518-561112CAE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7" r="30866"/>
        <a:stretch>
          <a:fillRect/>
        </a:stretch>
      </xdr:blipFill>
      <xdr:spPr>
        <a:xfrm>
          <a:off x="3609975" y="66675"/>
          <a:ext cx="3019425" cy="7334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0</xdr:row>
      <xdr:rowOff>85725</xdr:rowOff>
    </xdr:from>
    <xdr:to>
      <xdr:col>12</xdr:col>
      <xdr:colOff>266700</xdr:colOff>
      <xdr:row>3</xdr:row>
      <xdr:rowOff>38100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43E6C-46A0-40EB-8AD5-46BEB14CC9C5}"/>
            </a:ext>
          </a:extLst>
        </xdr:cNvPr>
        <xdr:cNvSpPr/>
      </xdr:nvSpPr>
      <xdr:spPr>
        <a:xfrm>
          <a:off x="10334625" y="85725"/>
          <a:ext cx="14382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214312</xdr:colOff>
      <xdr:row>16</xdr:row>
      <xdr:rowOff>176211</xdr:rowOff>
    </xdr:from>
    <xdr:to>
      <xdr:col>7</xdr:col>
      <xdr:colOff>481012</xdr:colOff>
      <xdr:row>35</xdr:row>
      <xdr:rowOff>38099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EAFC58-A19D-4FAB-9535-5FDD9FF1E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195261</xdr:colOff>
      <xdr:row>16</xdr:row>
      <xdr:rowOff>128587</xdr:rowOff>
    </xdr:from>
    <xdr:to>
      <xdr:col>17</xdr:col>
      <xdr:colOff>19049</xdr:colOff>
      <xdr:row>34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0E9BDD3-A5CA-44FA-9C36-A0F968A7E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628650</xdr:colOff>
      <xdr:row>0</xdr:row>
      <xdr:rowOff>0</xdr:rowOff>
    </xdr:from>
    <xdr:to>
      <xdr:col>6</xdr:col>
      <xdr:colOff>104775</xdr:colOff>
      <xdr:row>3</xdr:row>
      <xdr:rowOff>161925</xdr:rowOff>
    </xdr:to>
    <xdr:pic>
      <xdr:nvPicPr>
        <xdr:cNvPr id="6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F713F891-EB8F-0A5C-1191-6C902104C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7" r="30866"/>
        <a:stretch>
          <a:fillRect/>
        </a:stretch>
      </xdr:blipFill>
      <xdr:spPr>
        <a:xfrm>
          <a:off x="3219450" y="0"/>
          <a:ext cx="3019425" cy="7334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0</xdr:row>
      <xdr:rowOff>85725</xdr:rowOff>
    </xdr:from>
    <xdr:to>
      <xdr:col>12</xdr:col>
      <xdr:colOff>266700</xdr:colOff>
      <xdr:row>3</xdr:row>
      <xdr:rowOff>38100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6680C-FD7B-4FFE-9D9B-0F4C5E88251A}"/>
            </a:ext>
          </a:extLst>
        </xdr:cNvPr>
        <xdr:cNvSpPr/>
      </xdr:nvSpPr>
      <xdr:spPr>
        <a:xfrm>
          <a:off x="10807700" y="85725"/>
          <a:ext cx="1524000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214312</xdr:colOff>
      <xdr:row>17</xdr:row>
      <xdr:rowOff>176211</xdr:rowOff>
    </xdr:from>
    <xdr:to>
      <xdr:col>8</xdr:col>
      <xdr:colOff>193597</xdr:colOff>
      <xdr:row>37</xdr:row>
      <xdr:rowOff>38099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24A1BA-6F1D-44AF-A7B8-FDD29A8C4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214311</xdr:colOff>
      <xdr:row>17</xdr:row>
      <xdr:rowOff>128587</xdr:rowOff>
    </xdr:from>
    <xdr:to>
      <xdr:col>17</xdr:col>
      <xdr:colOff>38099</xdr:colOff>
      <xdr:row>36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42A6D6-DDD7-4ECB-AC24-6AF2D62A3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476250</xdr:colOff>
      <xdr:row>0</xdr:row>
      <xdr:rowOff>6350</xdr:rowOff>
    </xdr:from>
    <xdr:to>
      <xdr:col>5</xdr:col>
      <xdr:colOff>936625</xdr:colOff>
      <xdr:row>4</xdr:row>
      <xdr:rowOff>171450</xdr:rowOff>
    </xdr:to>
    <xdr:pic>
      <xdr:nvPicPr>
        <xdr:cNvPr id="5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6E2EE340-19A2-4A9A-8AD7-68D0EE455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7" t="16352" r="30866" b="24529"/>
        <a:stretch>
          <a:fillRect/>
        </a:stretch>
      </xdr:blipFill>
      <xdr:spPr>
        <a:xfrm>
          <a:off x="3194050" y="6350"/>
          <a:ext cx="3381375" cy="90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523875</xdr:colOff>
      <xdr:row>3</xdr:row>
      <xdr:rowOff>142875</xdr:rowOff>
    </xdr:to>
    <xdr:sp macro="" textlink="">
      <xdr:nvSpPr>
        <xdr:cNvPr id="8" name="Rectángulo redondead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D4432-56B9-417C-8EA0-4273F30A5909}"/>
            </a:ext>
          </a:extLst>
        </xdr:cNvPr>
        <xdr:cNvSpPr/>
      </xdr:nvSpPr>
      <xdr:spPr>
        <a:xfrm>
          <a:off x="6267450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4</xdr:col>
      <xdr:colOff>381000</xdr:colOff>
      <xdr:row>0</xdr:row>
      <xdr:rowOff>38100</xdr:rowOff>
    </xdr:from>
    <xdr:to>
      <xdr:col>7</xdr:col>
      <xdr:colOff>161926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818DBA-D06B-46D1-8210-5693BD0D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38100"/>
          <a:ext cx="2066925" cy="857250"/>
        </a:xfrm>
        <a:prstGeom prst="rect">
          <a:avLst/>
        </a:prstGeom>
      </xdr:spPr>
    </xdr:pic>
    <xdr:clientData/>
  </xdr:twoCellAnchor>
  <xdr:twoCellAnchor>
    <xdr:from>
      <xdr:col>0</xdr:col>
      <xdr:colOff>80367</xdr:colOff>
      <xdr:row>22</xdr:row>
      <xdr:rowOff>109239</xdr:rowOff>
    </xdr:from>
    <xdr:to>
      <xdr:col>24</xdr:col>
      <xdr:colOff>377031</xdr:colOff>
      <xdr:row>41</xdr:row>
      <xdr:rowOff>148827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0ADCD4-05F4-CB2C-9CFC-953031111D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251519</xdr:colOff>
      <xdr:row>62</xdr:row>
      <xdr:rowOff>64591</xdr:rowOff>
    </xdr:from>
    <xdr:to>
      <xdr:col>11</xdr:col>
      <xdr:colOff>669727</xdr:colOff>
      <xdr:row>82</xdr:row>
      <xdr:rowOff>104180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C86490-D73C-9EAE-F4F9-E2DF65DC9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64</xdr:row>
      <xdr:rowOff>0</xdr:rowOff>
    </xdr:from>
    <xdr:to>
      <xdr:col>30</xdr:col>
      <xdr:colOff>755552</xdr:colOff>
      <xdr:row>85</xdr:row>
      <xdr:rowOff>178593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BBEBC3-6FB6-4FD9-8E87-F5C6709CE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542925</xdr:colOff>
      <xdr:row>4</xdr:row>
      <xdr:rowOff>95250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30B971C-AC8C-4197-A1B2-883DAF9AD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0"/>
          <a:ext cx="2066925" cy="85725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9</xdr:col>
      <xdr:colOff>523875</xdr:colOff>
      <xdr:row>2</xdr:row>
      <xdr:rowOff>142875</xdr:rowOff>
    </xdr:to>
    <xdr:sp macro="" textlink="">
      <xdr:nvSpPr>
        <xdr:cNvPr id="14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93388-8760-4472-A0B2-B3EF182266D2}"/>
            </a:ext>
          </a:extLst>
        </xdr:cNvPr>
        <xdr:cNvSpPr/>
      </xdr:nvSpPr>
      <xdr:spPr>
        <a:xfrm>
          <a:off x="631507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16</xdr:row>
      <xdr:rowOff>57149</xdr:rowOff>
    </xdr:from>
    <xdr:to>
      <xdr:col>11</xdr:col>
      <xdr:colOff>57149</xdr:colOff>
      <xdr:row>37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104775</xdr:colOff>
      <xdr:row>0</xdr:row>
      <xdr:rowOff>28575</xdr:rowOff>
    </xdr:from>
    <xdr:to>
      <xdr:col>8</xdr:col>
      <xdr:colOff>628650</xdr:colOff>
      <xdr:row>2</xdr:row>
      <xdr:rowOff>171450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943600" y="28575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3</xdr:col>
      <xdr:colOff>95250</xdr:colOff>
      <xdr:row>0</xdr:row>
      <xdr:rowOff>71437</xdr:rowOff>
    </xdr:from>
    <xdr:to>
      <xdr:col>5</xdr:col>
      <xdr:colOff>638175</xdr:colOff>
      <xdr:row>4</xdr:row>
      <xdr:rowOff>166687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D1DBFC-9628-43A4-B58F-0D5A7F04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81313" y="71437"/>
          <a:ext cx="2066925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534352</xdr:colOff>
      <xdr:row>6</xdr:row>
      <xdr:rowOff>152400</xdr:rowOff>
    </xdr:from>
    <xdr:to>
      <xdr:col>16</xdr:col>
      <xdr:colOff>320040</xdr:colOff>
      <xdr:row>28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592666</xdr:colOff>
      <xdr:row>0</xdr:row>
      <xdr:rowOff>0</xdr:rowOff>
    </xdr:from>
    <xdr:to>
      <xdr:col>5</xdr:col>
      <xdr:colOff>373591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6E1C7A-D88F-47FC-8EF3-6DE47ADFF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24666" y="0"/>
          <a:ext cx="2066925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700086</xdr:colOff>
      <xdr:row>2</xdr:row>
      <xdr:rowOff>47625</xdr:rowOff>
    </xdr:from>
    <xdr:to>
      <xdr:col>17</xdr:col>
      <xdr:colOff>285749</xdr:colOff>
      <xdr:row>24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8</xdr:col>
      <xdr:colOff>523875</xdr:colOff>
      <xdr:row>3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838825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503464</xdr:colOff>
      <xdr:row>0</xdr:row>
      <xdr:rowOff>40821</xdr:rowOff>
    </xdr:from>
    <xdr:to>
      <xdr:col>5</xdr:col>
      <xdr:colOff>284389</xdr:colOff>
      <xdr:row>3</xdr:row>
      <xdr:rowOff>149679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75AAD1-D603-499D-B33E-A16134B5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28" y="40821"/>
          <a:ext cx="2066925" cy="6803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159277</xdr:colOff>
      <xdr:row>15</xdr:row>
      <xdr:rowOff>175683</xdr:rowOff>
    </xdr:from>
    <xdr:to>
      <xdr:col>10</xdr:col>
      <xdr:colOff>525990</xdr:colOff>
      <xdr:row>37</xdr:row>
      <xdr:rowOff>110066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560917</xdr:colOff>
      <xdr:row>0</xdr:row>
      <xdr:rowOff>42333</xdr:rowOff>
    </xdr:from>
    <xdr:to>
      <xdr:col>4</xdr:col>
      <xdr:colOff>402167</xdr:colOff>
      <xdr:row>3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93B0E9-0891-48A6-A739-E4C67E31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2917" y="42333"/>
          <a:ext cx="1365250" cy="5291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436562</xdr:colOff>
      <xdr:row>15</xdr:row>
      <xdr:rowOff>64558</xdr:rowOff>
    </xdr:from>
    <xdr:to>
      <xdr:col>10</xdr:col>
      <xdr:colOff>660400</xdr:colOff>
      <xdr:row>33</xdr:row>
      <xdr:rowOff>94191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508000</xdr:colOff>
      <xdr:row>0</xdr:row>
      <xdr:rowOff>0</xdr:rowOff>
    </xdr:from>
    <xdr:to>
      <xdr:col>4</xdr:col>
      <xdr:colOff>349250</xdr:colOff>
      <xdr:row>2</xdr:row>
      <xdr:rowOff>148167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060FE6-C8BC-43E6-B61D-5F82AA3B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00" y="0"/>
          <a:ext cx="1365250" cy="5291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</xdr:colOff>
      <xdr:row>15</xdr:row>
      <xdr:rowOff>163830</xdr:rowOff>
    </xdr:from>
    <xdr:to>
      <xdr:col>10</xdr:col>
      <xdr:colOff>120015</xdr:colOff>
      <xdr:row>34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752475</xdr:colOff>
      <xdr:row>0</xdr:row>
      <xdr:rowOff>76200</xdr:rowOff>
    </xdr:from>
    <xdr:to>
      <xdr:col>8</xdr:col>
      <xdr:colOff>514350</xdr:colOff>
      <xdr:row>3</xdr:row>
      <xdr:rowOff>28575</xdr:rowOff>
    </xdr:to>
    <xdr:sp macro="" textlink="">
      <xdr:nvSpPr>
        <xdr:cNvPr id="6" name="Rectángulo redondead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5829300" y="762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676275</xdr:colOff>
      <xdr:row>0</xdr:row>
      <xdr:rowOff>9525</xdr:rowOff>
    </xdr:from>
    <xdr:to>
      <xdr:col>4</xdr:col>
      <xdr:colOff>517525</xdr:colOff>
      <xdr:row>2</xdr:row>
      <xdr:rowOff>157692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F008F5-393D-4C75-81B3-7A430691B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5100" y="9525"/>
          <a:ext cx="1365250" cy="529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8"/>
  <sheetViews>
    <sheetView zoomScale="60" zoomScaleNormal="60" workbookViewId="0"/>
  </sheetViews>
  <sheetFormatPr baseColWidth="10" defaultColWidth="11.453125" defaultRowHeight="14.5" x14ac:dyDescent="0.35"/>
  <cols>
    <col min="1" max="16384" width="11.453125" style="1"/>
  </cols>
  <sheetData>
    <row r="38" spans="2:2" ht="18.5" x14ac:dyDescent="0.45">
      <c r="B38" s="70" t="s">
        <v>77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topLeftCell="A13" workbookViewId="0">
      <selection activeCell="N27" sqref="N27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26</v>
      </c>
      <c r="B6" s="86"/>
      <c r="C6" s="86"/>
      <c r="D6" s="86"/>
      <c r="E6" s="86"/>
      <c r="F6" s="86"/>
      <c r="G6" s="86"/>
    </row>
    <row r="8" spans="1:7" ht="15" thickBot="1" x14ac:dyDescent="0.4"/>
    <row r="9" spans="1:7" ht="15" thickBot="1" x14ac:dyDescent="0.4">
      <c r="A9" s="25" t="s">
        <v>1</v>
      </c>
      <c r="B9" s="26" t="s">
        <v>0</v>
      </c>
      <c r="C9" s="26" t="s">
        <v>11</v>
      </c>
      <c r="D9" s="26" t="s">
        <v>12</v>
      </c>
      <c r="E9" s="26" t="s">
        <v>13</v>
      </c>
      <c r="F9" s="26" t="s">
        <v>14</v>
      </c>
      <c r="G9" s="27" t="s">
        <v>15</v>
      </c>
    </row>
    <row r="10" spans="1:7" x14ac:dyDescent="0.35">
      <c r="A10" s="19" t="s">
        <v>4</v>
      </c>
      <c r="B10" s="28">
        <v>140</v>
      </c>
      <c r="C10" s="28">
        <v>34</v>
      </c>
      <c r="D10" s="28">
        <v>1</v>
      </c>
      <c r="E10" s="28">
        <v>0</v>
      </c>
      <c r="F10" s="28">
        <v>0</v>
      </c>
      <c r="G10" s="24">
        <f>SUM(B10:F10)</f>
        <v>175</v>
      </c>
    </row>
    <row r="11" spans="1:7" x14ac:dyDescent="0.35">
      <c r="A11" s="6" t="s">
        <v>5</v>
      </c>
      <c r="B11" s="17">
        <v>678</v>
      </c>
      <c r="C11" s="17">
        <v>229</v>
      </c>
      <c r="D11" s="17">
        <v>5</v>
      </c>
      <c r="E11" s="17">
        <v>1</v>
      </c>
      <c r="F11" s="17">
        <v>0</v>
      </c>
      <c r="G11" s="4">
        <f t="shared" ref="G11:G14" si="0">SUM(B11:F11)</f>
        <v>913</v>
      </c>
    </row>
    <row r="12" spans="1:7" x14ac:dyDescent="0.35">
      <c r="A12" s="6" t="s">
        <v>6</v>
      </c>
      <c r="B12" s="17">
        <v>319</v>
      </c>
      <c r="C12" s="17">
        <v>354</v>
      </c>
      <c r="D12" s="17">
        <v>23</v>
      </c>
      <c r="E12" s="17">
        <v>1</v>
      </c>
      <c r="F12" s="17">
        <v>0</v>
      </c>
      <c r="G12" s="4">
        <f t="shared" si="0"/>
        <v>697</v>
      </c>
    </row>
    <row r="13" spans="1:7" x14ac:dyDescent="0.35">
      <c r="A13" s="6" t="s">
        <v>8</v>
      </c>
      <c r="B13" s="17">
        <v>91</v>
      </c>
      <c r="C13" s="17">
        <v>63</v>
      </c>
      <c r="D13" s="17">
        <v>5</v>
      </c>
      <c r="E13" s="17">
        <v>0</v>
      </c>
      <c r="F13" s="17">
        <v>0</v>
      </c>
      <c r="G13" s="4">
        <f t="shared" si="0"/>
        <v>159</v>
      </c>
    </row>
    <row r="14" spans="1:7" x14ac:dyDescent="0.35">
      <c r="A14" s="6" t="s">
        <v>7</v>
      </c>
      <c r="B14" s="17">
        <v>107</v>
      </c>
      <c r="C14" s="17">
        <v>122</v>
      </c>
      <c r="D14" s="17">
        <v>3</v>
      </c>
      <c r="E14" s="17">
        <v>0</v>
      </c>
      <c r="F14" s="17">
        <v>0</v>
      </c>
      <c r="G14" s="4">
        <f t="shared" si="0"/>
        <v>232</v>
      </c>
    </row>
    <row r="15" spans="1:7" x14ac:dyDescent="0.35">
      <c r="A15" s="8" t="s">
        <v>15</v>
      </c>
      <c r="B15" s="9">
        <f>SUM(B10:B14)</f>
        <v>1335</v>
      </c>
      <c r="C15" s="9">
        <f t="shared" ref="C15:G15" si="1">SUM(C10:C14)</f>
        <v>802</v>
      </c>
      <c r="D15" s="9">
        <f t="shared" si="1"/>
        <v>37</v>
      </c>
      <c r="E15" s="9">
        <f t="shared" si="1"/>
        <v>2</v>
      </c>
      <c r="F15" s="9">
        <f t="shared" si="1"/>
        <v>0</v>
      </c>
      <c r="G15" s="9">
        <f t="shared" si="1"/>
        <v>2176</v>
      </c>
    </row>
    <row r="18" spans="1:2" x14ac:dyDescent="0.35">
      <c r="A18" s="8" t="s">
        <v>1</v>
      </c>
      <c r="B18" s="9" t="s">
        <v>15</v>
      </c>
    </row>
    <row r="19" spans="1:2" x14ac:dyDescent="0.35">
      <c r="A19" s="7" t="s">
        <v>4</v>
      </c>
      <c r="B19" s="4">
        <f>G10</f>
        <v>175</v>
      </c>
    </row>
    <row r="20" spans="1:2" x14ac:dyDescent="0.35">
      <c r="A20" s="7" t="s">
        <v>5</v>
      </c>
      <c r="B20" s="4">
        <f>G11</f>
        <v>913</v>
      </c>
    </row>
    <row r="21" spans="1:2" x14ac:dyDescent="0.35">
      <c r="A21" s="7" t="s">
        <v>6</v>
      </c>
      <c r="B21" s="4">
        <f>G12</f>
        <v>697</v>
      </c>
    </row>
    <row r="22" spans="1:2" x14ac:dyDescent="0.35">
      <c r="A22" s="7" t="s">
        <v>8</v>
      </c>
      <c r="B22" s="4">
        <f>G13</f>
        <v>159</v>
      </c>
    </row>
    <row r="23" spans="1:2" x14ac:dyDescent="0.35">
      <c r="A23" s="7" t="s">
        <v>7</v>
      </c>
      <c r="B23" s="4">
        <f>G14</f>
        <v>232</v>
      </c>
    </row>
    <row r="24" spans="1:2" x14ac:dyDescent="0.35">
      <c r="A24" s="14" t="s">
        <v>15</v>
      </c>
      <c r="B24" s="9">
        <f>SUM(B19:B23)</f>
        <v>2176</v>
      </c>
    </row>
    <row r="36" spans="1:1" x14ac:dyDescent="0.35">
      <c r="A36" s="2" t="s">
        <v>31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5AFD-1CA0-4C60-BAAA-A62353DB3D80}">
  <dimension ref="A1:G38"/>
  <sheetViews>
    <sheetView topLeftCell="A15" workbookViewId="0">
      <selection activeCell="O9" sqref="O9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28</v>
      </c>
      <c r="B6" s="86"/>
      <c r="C6" s="86"/>
      <c r="D6" s="86"/>
      <c r="E6" s="86"/>
      <c r="F6" s="86"/>
      <c r="G6" s="86"/>
    </row>
    <row r="8" spans="1:7" ht="15" thickBot="1" x14ac:dyDescent="0.4"/>
    <row r="9" spans="1:7" ht="15" thickBot="1" x14ac:dyDescent="0.4">
      <c r="A9" s="25" t="s">
        <v>1</v>
      </c>
      <c r="B9" s="26" t="s">
        <v>0</v>
      </c>
      <c r="C9" s="26" t="s">
        <v>11</v>
      </c>
      <c r="D9" s="26" t="s">
        <v>12</v>
      </c>
      <c r="E9" s="26" t="s">
        <v>13</v>
      </c>
      <c r="F9" s="26" t="s">
        <v>14</v>
      </c>
      <c r="G9" s="27" t="s">
        <v>15</v>
      </c>
    </row>
    <row r="10" spans="1:7" x14ac:dyDescent="0.35">
      <c r="A10" s="19" t="s">
        <v>4</v>
      </c>
      <c r="B10" s="20">
        <v>110</v>
      </c>
      <c r="C10" s="20">
        <v>45</v>
      </c>
      <c r="D10" s="20">
        <v>3</v>
      </c>
      <c r="E10" s="20">
        <v>0</v>
      </c>
      <c r="F10" s="20">
        <v>0</v>
      </c>
      <c r="G10" s="24">
        <f>SUM(B10:F10)</f>
        <v>158</v>
      </c>
    </row>
    <row r="11" spans="1:7" x14ac:dyDescent="0.35">
      <c r="A11" s="6" t="s">
        <v>5</v>
      </c>
      <c r="B11" s="20">
        <v>687</v>
      </c>
      <c r="C11" s="20">
        <v>238</v>
      </c>
      <c r="D11" s="20">
        <v>4</v>
      </c>
      <c r="E11" s="20">
        <v>3</v>
      </c>
      <c r="F11" s="20">
        <v>0</v>
      </c>
      <c r="G11" s="4">
        <f t="shared" ref="G11:G14" si="0">SUM(B11:F11)</f>
        <v>932</v>
      </c>
    </row>
    <row r="12" spans="1:7" x14ac:dyDescent="0.35">
      <c r="A12" s="6" t="s">
        <v>6</v>
      </c>
      <c r="B12" s="20">
        <v>305</v>
      </c>
      <c r="C12" s="20">
        <v>381</v>
      </c>
      <c r="D12" s="20">
        <v>16</v>
      </c>
      <c r="E12" s="20">
        <v>0</v>
      </c>
      <c r="F12" s="20">
        <v>0</v>
      </c>
      <c r="G12" s="4">
        <f t="shared" si="0"/>
        <v>702</v>
      </c>
    </row>
    <row r="13" spans="1:7" x14ac:dyDescent="0.35">
      <c r="A13" s="6" t="s">
        <v>8</v>
      </c>
      <c r="B13" s="20">
        <v>86</v>
      </c>
      <c r="C13" s="20">
        <v>57</v>
      </c>
      <c r="D13" s="20">
        <v>4</v>
      </c>
      <c r="E13" s="20">
        <v>1</v>
      </c>
      <c r="F13" s="20">
        <v>0</v>
      </c>
      <c r="G13" s="4">
        <f t="shared" si="0"/>
        <v>148</v>
      </c>
    </row>
    <row r="14" spans="1:7" x14ac:dyDescent="0.35">
      <c r="A14" s="6" t="s">
        <v>7</v>
      </c>
      <c r="B14" s="20">
        <v>97</v>
      </c>
      <c r="C14" s="20">
        <v>128</v>
      </c>
      <c r="D14" s="20">
        <v>5</v>
      </c>
      <c r="E14" s="20">
        <v>0</v>
      </c>
      <c r="F14" s="20">
        <v>0</v>
      </c>
      <c r="G14" s="4">
        <f t="shared" si="0"/>
        <v>230</v>
      </c>
    </row>
    <row r="15" spans="1:7" x14ac:dyDescent="0.35">
      <c r="A15" s="8" t="s">
        <v>15</v>
      </c>
      <c r="B15" s="9">
        <f>SUM(B10:B14)</f>
        <v>1285</v>
      </c>
      <c r="C15" s="9">
        <f t="shared" ref="C15:G15" si="1">SUM(C10:C14)</f>
        <v>849</v>
      </c>
      <c r="D15" s="9">
        <f t="shared" si="1"/>
        <v>32</v>
      </c>
      <c r="E15" s="9">
        <f t="shared" si="1"/>
        <v>4</v>
      </c>
      <c r="F15" s="9">
        <f t="shared" si="1"/>
        <v>0</v>
      </c>
      <c r="G15" s="9">
        <f t="shared" si="1"/>
        <v>2170</v>
      </c>
    </row>
    <row r="18" spans="1:2" x14ac:dyDescent="0.35">
      <c r="A18" s="8" t="s">
        <v>1</v>
      </c>
      <c r="B18" s="9" t="s">
        <v>15</v>
      </c>
    </row>
    <row r="19" spans="1:2" x14ac:dyDescent="0.35">
      <c r="A19" s="7" t="s">
        <v>4</v>
      </c>
      <c r="B19" s="4">
        <f>G10</f>
        <v>158</v>
      </c>
    </row>
    <row r="20" spans="1:2" x14ac:dyDescent="0.35">
      <c r="A20" s="7" t="s">
        <v>5</v>
      </c>
      <c r="B20" s="4">
        <f>G11</f>
        <v>932</v>
      </c>
    </row>
    <row r="21" spans="1:2" x14ac:dyDescent="0.35">
      <c r="A21" s="7" t="s">
        <v>6</v>
      </c>
      <c r="B21" s="4">
        <f>G12</f>
        <v>702</v>
      </c>
    </row>
    <row r="22" spans="1:2" x14ac:dyDescent="0.35">
      <c r="A22" s="7" t="s">
        <v>8</v>
      </c>
      <c r="B22" s="4">
        <f>G13</f>
        <v>148</v>
      </c>
    </row>
    <row r="23" spans="1:2" x14ac:dyDescent="0.35">
      <c r="A23" s="7" t="s">
        <v>7</v>
      </c>
      <c r="B23" s="4">
        <f>G14</f>
        <v>230</v>
      </c>
    </row>
    <row r="24" spans="1:2" x14ac:dyDescent="0.35">
      <c r="A24" s="14" t="s">
        <v>15</v>
      </c>
      <c r="B24" s="9">
        <f>SUM(B19:B23)</f>
        <v>2170</v>
      </c>
    </row>
    <row r="38" spans="3:3" x14ac:dyDescent="0.35">
      <c r="C38" s="2" t="s">
        <v>30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3670-F1A4-4123-A4BB-505BF3CC722D}">
  <dimension ref="A1:G38"/>
  <sheetViews>
    <sheetView zoomScale="118" zoomScaleNormal="118" workbookViewId="0">
      <selection activeCell="F11" sqref="F11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38</v>
      </c>
      <c r="B6" s="86"/>
      <c r="C6" s="86"/>
      <c r="D6" s="86"/>
      <c r="E6" s="86"/>
      <c r="F6" s="86"/>
      <c r="G6" s="86"/>
    </row>
    <row r="8" spans="1:7" ht="15" thickBot="1" x14ac:dyDescent="0.4"/>
    <row r="9" spans="1:7" ht="15" thickBot="1" x14ac:dyDescent="0.4">
      <c r="A9" s="25" t="s">
        <v>1</v>
      </c>
      <c r="B9" s="26" t="s">
        <v>0</v>
      </c>
      <c r="C9" s="26" t="s">
        <v>11</v>
      </c>
      <c r="D9" s="26" t="s">
        <v>12</v>
      </c>
      <c r="E9" s="26" t="s">
        <v>13</v>
      </c>
      <c r="F9" s="26" t="s">
        <v>14</v>
      </c>
      <c r="G9" s="27" t="s">
        <v>15</v>
      </c>
    </row>
    <row r="10" spans="1:7" x14ac:dyDescent="0.35">
      <c r="A10" s="19" t="s">
        <v>4</v>
      </c>
      <c r="B10" s="20">
        <v>114</v>
      </c>
      <c r="C10" s="20">
        <v>55</v>
      </c>
      <c r="D10" s="20">
        <v>1</v>
      </c>
      <c r="E10" s="20">
        <v>0</v>
      </c>
      <c r="F10" s="20">
        <v>0</v>
      </c>
      <c r="G10" s="24">
        <f>SUM(B10:F10)</f>
        <v>170</v>
      </c>
    </row>
    <row r="11" spans="1:7" x14ac:dyDescent="0.35">
      <c r="A11" s="6" t="s">
        <v>5</v>
      </c>
      <c r="B11" s="20">
        <v>715</v>
      </c>
      <c r="C11" s="20">
        <v>219</v>
      </c>
      <c r="D11" s="20">
        <v>4</v>
      </c>
      <c r="E11" s="20">
        <v>1</v>
      </c>
      <c r="F11" s="20">
        <v>0</v>
      </c>
      <c r="G11" s="4">
        <f t="shared" ref="G11:G14" si="0">SUM(B11:F11)</f>
        <v>939</v>
      </c>
    </row>
    <row r="12" spans="1:7" x14ac:dyDescent="0.35">
      <c r="A12" s="6" t="s">
        <v>6</v>
      </c>
      <c r="B12" s="20">
        <v>298</v>
      </c>
      <c r="C12" s="20">
        <v>400</v>
      </c>
      <c r="D12" s="20">
        <v>8</v>
      </c>
      <c r="E12" s="20">
        <v>0</v>
      </c>
      <c r="F12" s="20">
        <v>0</v>
      </c>
      <c r="G12" s="4">
        <f t="shared" si="0"/>
        <v>706</v>
      </c>
    </row>
    <row r="13" spans="1:7" x14ac:dyDescent="0.35">
      <c r="A13" s="6" t="s">
        <v>8</v>
      </c>
      <c r="B13" s="20">
        <v>100</v>
      </c>
      <c r="C13" s="20">
        <v>60</v>
      </c>
      <c r="D13" s="20">
        <v>2</v>
      </c>
      <c r="E13" s="20">
        <v>0</v>
      </c>
      <c r="F13" s="20">
        <v>0</v>
      </c>
      <c r="G13" s="4">
        <f t="shared" si="0"/>
        <v>162</v>
      </c>
    </row>
    <row r="14" spans="1:7" x14ac:dyDescent="0.35">
      <c r="A14" s="6" t="s">
        <v>7</v>
      </c>
      <c r="B14" s="20">
        <v>104</v>
      </c>
      <c r="C14" s="20">
        <v>123</v>
      </c>
      <c r="D14" s="20">
        <v>6</v>
      </c>
      <c r="E14" s="20">
        <v>1</v>
      </c>
      <c r="F14" s="20">
        <v>0</v>
      </c>
      <c r="G14" s="4">
        <f t="shared" si="0"/>
        <v>234</v>
      </c>
    </row>
    <row r="15" spans="1:7" x14ac:dyDescent="0.35">
      <c r="A15" s="8" t="s">
        <v>15</v>
      </c>
      <c r="B15" s="9">
        <f>SUM(B10:B14)</f>
        <v>1331</v>
      </c>
      <c r="C15" s="9">
        <f t="shared" ref="C15:G15" si="1">SUM(C10:C14)</f>
        <v>857</v>
      </c>
      <c r="D15" s="9">
        <f t="shared" si="1"/>
        <v>21</v>
      </c>
      <c r="E15" s="9">
        <f t="shared" si="1"/>
        <v>2</v>
      </c>
      <c r="F15" s="9">
        <f t="shared" si="1"/>
        <v>0</v>
      </c>
      <c r="G15" s="9">
        <f t="shared" si="1"/>
        <v>2211</v>
      </c>
    </row>
    <row r="18" spans="1:2" x14ac:dyDescent="0.35">
      <c r="A18" s="8" t="s">
        <v>1</v>
      </c>
      <c r="B18" s="9" t="s">
        <v>15</v>
      </c>
    </row>
    <row r="19" spans="1:2" x14ac:dyDescent="0.35">
      <c r="A19" s="7" t="s">
        <v>4</v>
      </c>
      <c r="B19" s="4">
        <f>G10</f>
        <v>170</v>
      </c>
    </row>
    <row r="20" spans="1:2" x14ac:dyDescent="0.35">
      <c r="A20" s="7" t="s">
        <v>5</v>
      </c>
      <c r="B20" s="4">
        <f>G11</f>
        <v>939</v>
      </c>
    </row>
    <row r="21" spans="1:2" x14ac:dyDescent="0.35">
      <c r="A21" s="7" t="s">
        <v>6</v>
      </c>
      <c r="B21" s="4">
        <f>G12</f>
        <v>706</v>
      </c>
    </row>
    <row r="22" spans="1:2" x14ac:dyDescent="0.35">
      <c r="A22" s="7" t="s">
        <v>8</v>
      </c>
      <c r="B22" s="4">
        <f>G13</f>
        <v>162</v>
      </c>
    </row>
    <row r="23" spans="1:2" x14ac:dyDescent="0.35">
      <c r="A23" s="7" t="s">
        <v>7</v>
      </c>
      <c r="B23" s="4">
        <f>G14</f>
        <v>234</v>
      </c>
    </row>
    <row r="24" spans="1:2" x14ac:dyDescent="0.35">
      <c r="A24" s="14" t="s">
        <v>15</v>
      </c>
      <c r="B24" s="9">
        <f>SUM(B19:B23)</f>
        <v>2211</v>
      </c>
    </row>
    <row r="38" spans="3:3" x14ac:dyDescent="0.35">
      <c r="C38" s="2" t="s">
        <v>40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0884-E19C-4A2A-9562-D8BA720417F4}">
  <dimension ref="A1:R37"/>
  <sheetViews>
    <sheetView workbookViewId="0">
      <selection activeCell="A5" sqref="A5"/>
    </sheetView>
  </sheetViews>
  <sheetFormatPr baseColWidth="10" defaultColWidth="11.453125" defaultRowHeight="14.5" x14ac:dyDescent="0.35"/>
  <cols>
    <col min="1" max="1" width="19" style="2" customWidth="1"/>
    <col min="2" max="11" width="11.453125" style="2"/>
    <col min="12" max="12" width="17.54296875" style="2" customWidth="1"/>
    <col min="13" max="16384" width="11.453125" style="2"/>
  </cols>
  <sheetData>
    <row r="1" spans="1:18" x14ac:dyDescent="0.35">
      <c r="A1" s="2" t="s">
        <v>16</v>
      </c>
    </row>
    <row r="2" spans="1:18" x14ac:dyDescent="0.35">
      <c r="A2" s="2" t="s">
        <v>17</v>
      </c>
    </row>
    <row r="3" spans="1:18" x14ac:dyDescent="0.35">
      <c r="A3" s="2" t="s">
        <v>18</v>
      </c>
    </row>
    <row r="4" spans="1:18" x14ac:dyDescent="0.35">
      <c r="A4" s="2" t="s">
        <v>19</v>
      </c>
    </row>
    <row r="6" spans="1:18" ht="23.5" x14ac:dyDescent="0.55000000000000004">
      <c r="A6" s="86" t="s">
        <v>39</v>
      </c>
      <c r="B6" s="86"/>
      <c r="C6" s="86"/>
      <c r="D6" s="86"/>
      <c r="E6" s="86"/>
      <c r="F6" s="86"/>
      <c r="G6" s="86"/>
    </row>
    <row r="8" spans="1:18" ht="15" thickBot="1" x14ac:dyDescent="0.4"/>
    <row r="9" spans="1:18" ht="15" thickBot="1" x14ac:dyDescent="0.4">
      <c r="A9" s="25" t="s">
        <v>1</v>
      </c>
      <c r="B9" s="26" t="s">
        <v>0</v>
      </c>
      <c r="C9" s="26" t="s">
        <v>11</v>
      </c>
      <c r="D9" s="26" t="s">
        <v>12</v>
      </c>
      <c r="E9" s="26" t="s">
        <v>13</v>
      </c>
      <c r="F9" s="26" t="s">
        <v>14</v>
      </c>
      <c r="G9" s="27" t="s">
        <v>15</v>
      </c>
      <c r="L9" s="36"/>
      <c r="M9" s="32"/>
      <c r="N9" s="32"/>
      <c r="O9" s="32"/>
      <c r="P9" s="32"/>
      <c r="Q9" s="32"/>
      <c r="R9" s="32"/>
    </row>
    <row r="10" spans="1:18" x14ac:dyDescent="0.35">
      <c r="A10" s="19" t="s">
        <v>4</v>
      </c>
      <c r="B10" s="20">
        <v>111</v>
      </c>
      <c r="C10" s="20">
        <v>48</v>
      </c>
      <c r="D10" s="20">
        <v>0</v>
      </c>
      <c r="E10" s="20">
        <v>0</v>
      </c>
      <c r="F10" s="20">
        <v>0</v>
      </c>
      <c r="G10" s="24">
        <f>SUM(B10:F10)</f>
        <v>159</v>
      </c>
      <c r="L10" s="36"/>
      <c r="M10" s="37"/>
      <c r="N10" s="37"/>
      <c r="O10" s="37"/>
      <c r="P10" s="37"/>
      <c r="Q10" s="37"/>
      <c r="R10" s="5"/>
    </row>
    <row r="11" spans="1:18" x14ac:dyDescent="0.35">
      <c r="A11" s="6" t="s">
        <v>5</v>
      </c>
      <c r="B11" s="20">
        <v>718</v>
      </c>
      <c r="C11" s="20">
        <v>229</v>
      </c>
      <c r="D11" s="20">
        <v>4</v>
      </c>
      <c r="E11" s="20">
        <v>0</v>
      </c>
      <c r="F11" s="20">
        <v>0</v>
      </c>
      <c r="G11" s="4">
        <f t="shared" ref="G11:G14" si="0">SUM(B11:F11)</f>
        <v>951</v>
      </c>
      <c r="L11" s="36"/>
      <c r="M11" s="37"/>
      <c r="N11" s="37"/>
      <c r="O11" s="37"/>
      <c r="P11" s="37"/>
      <c r="Q11" s="37"/>
      <c r="R11" s="5"/>
    </row>
    <row r="12" spans="1:18" x14ac:dyDescent="0.35">
      <c r="A12" s="6" t="s">
        <v>6</v>
      </c>
      <c r="B12" s="20">
        <v>317</v>
      </c>
      <c r="C12" s="20">
        <v>415</v>
      </c>
      <c r="D12" s="20">
        <v>0</v>
      </c>
      <c r="E12" s="20">
        <v>0</v>
      </c>
      <c r="F12" s="20">
        <v>0</v>
      </c>
      <c r="G12" s="4">
        <f t="shared" si="0"/>
        <v>732</v>
      </c>
      <c r="L12" s="36"/>
      <c r="M12" s="37"/>
      <c r="N12" s="37"/>
      <c r="O12" s="37"/>
      <c r="P12" s="37"/>
      <c r="Q12" s="37"/>
      <c r="R12" s="5"/>
    </row>
    <row r="13" spans="1:18" x14ac:dyDescent="0.35">
      <c r="A13" s="6" t="s">
        <v>8</v>
      </c>
      <c r="B13" s="20">
        <v>107</v>
      </c>
      <c r="C13" s="20">
        <v>63</v>
      </c>
      <c r="D13" s="20">
        <v>1</v>
      </c>
      <c r="E13" s="20">
        <v>0</v>
      </c>
      <c r="F13" s="20">
        <v>0</v>
      </c>
      <c r="G13" s="4">
        <f t="shared" si="0"/>
        <v>171</v>
      </c>
      <c r="L13" s="36"/>
      <c r="M13" s="37"/>
      <c r="N13" s="37"/>
      <c r="O13" s="37"/>
      <c r="P13" s="37"/>
      <c r="Q13" s="37"/>
      <c r="R13" s="5"/>
    </row>
    <row r="14" spans="1:18" x14ac:dyDescent="0.35">
      <c r="A14" s="6" t="s">
        <v>7</v>
      </c>
      <c r="B14" s="20">
        <v>117</v>
      </c>
      <c r="C14" s="20">
        <v>115</v>
      </c>
      <c r="D14" s="20">
        <v>3</v>
      </c>
      <c r="E14" s="20">
        <v>1</v>
      </c>
      <c r="F14" s="20">
        <v>0</v>
      </c>
      <c r="G14" s="4">
        <f t="shared" si="0"/>
        <v>236</v>
      </c>
      <c r="L14" s="36"/>
      <c r="M14" s="37"/>
      <c r="N14" s="37"/>
      <c r="O14" s="37"/>
      <c r="P14" s="37"/>
      <c r="Q14" s="37"/>
      <c r="R14" s="5"/>
    </row>
    <row r="15" spans="1:18" x14ac:dyDescent="0.35">
      <c r="A15" s="8" t="s">
        <v>15</v>
      </c>
      <c r="B15" s="9">
        <f>SUM(B10:B14)</f>
        <v>1370</v>
      </c>
      <c r="C15" s="9">
        <f t="shared" ref="C15:G15" si="1">SUM(C10:C14)</f>
        <v>870</v>
      </c>
      <c r="D15" s="9">
        <f t="shared" si="1"/>
        <v>8</v>
      </c>
      <c r="E15" s="9">
        <f t="shared" si="1"/>
        <v>1</v>
      </c>
      <c r="F15" s="9">
        <f t="shared" si="1"/>
        <v>0</v>
      </c>
      <c r="G15" s="9">
        <f t="shared" si="1"/>
        <v>2249</v>
      </c>
      <c r="L15" s="36"/>
      <c r="M15" s="32"/>
      <c r="N15" s="32"/>
      <c r="O15" s="32"/>
      <c r="P15" s="32"/>
      <c r="Q15" s="32"/>
      <c r="R15" s="32"/>
    </row>
    <row r="18" spans="1:13" x14ac:dyDescent="0.35">
      <c r="A18" s="8" t="s">
        <v>1</v>
      </c>
      <c r="B18" s="9" t="s">
        <v>15</v>
      </c>
      <c r="L18" s="36"/>
      <c r="M18" s="32"/>
    </row>
    <row r="19" spans="1:13" x14ac:dyDescent="0.35">
      <c r="A19" s="7" t="s">
        <v>4</v>
      </c>
      <c r="B19" s="4">
        <f>G10</f>
        <v>159</v>
      </c>
      <c r="M19" s="5"/>
    </row>
    <row r="20" spans="1:13" x14ac:dyDescent="0.35">
      <c r="A20" s="7" t="s">
        <v>5</v>
      </c>
      <c r="B20" s="4">
        <f>G11</f>
        <v>951</v>
      </c>
      <c r="M20" s="5"/>
    </row>
    <row r="21" spans="1:13" x14ac:dyDescent="0.35">
      <c r="A21" s="7" t="s">
        <v>6</v>
      </c>
      <c r="B21" s="4">
        <f>G12</f>
        <v>732</v>
      </c>
      <c r="M21" s="5"/>
    </row>
    <row r="22" spans="1:13" x14ac:dyDescent="0.35">
      <c r="A22" s="7" t="s">
        <v>8</v>
      </c>
      <c r="B22" s="4">
        <f>G13</f>
        <v>171</v>
      </c>
      <c r="M22" s="5"/>
    </row>
    <row r="23" spans="1:13" x14ac:dyDescent="0.35">
      <c r="A23" s="7" t="s">
        <v>7</v>
      </c>
      <c r="B23" s="4">
        <f>G14</f>
        <v>236</v>
      </c>
      <c r="M23" s="5"/>
    </row>
    <row r="24" spans="1:13" x14ac:dyDescent="0.35">
      <c r="A24" s="14" t="s">
        <v>15</v>
      </c>
      <c r="B24" s="9">
        <f>SUM(B19:B23)</f>
        <v>2249</v>
      </c>
      <c r="L24" s="33"/>
      <c r="M24" s="32"/>
    </row>
    <row r="37" spans="3:3" x14ac:dyDescent="0.35">
      <c r="C37" s="2" t="s">
        <v>52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9A911-BEEA-4FD3-B69E-EBE2C89F04FC}">
  <dimension ref="A1:R39"/>
  <sheetViews>
    <sheetView workbookViewId="0">
      <selection activeCell="J39" sqref="J39:R39"/>
    </sheetView>
  </sheetViews>
  <sheetFormatPr baseColWidth="10" defaultColWidth="11.453125" defaultRowHeight="14.5" x14ac:dyDescent="0.35"/>
  <cols>
    <col min="1" max="1" width="21.453125" style="2" customWidth="1"/>
    <col min="2" max="2" width="17.453125" style="2" customWidth="1"/>
    <col min="3" max="3" width="11.453125" style="2"/>
    <col min="4" max="4" width="14.26953125" style="2" customWidth="1"/>
    <col min="5" max="5" width="11.453125" style="2"/>
    <col min="6" max="6" width="16" style="2" customWidth="1"/>
    <col min="7" max="8" width="11.453125" style="2"/>
    <col min="9" max="9" width="9.54296875" style="2" customWidth="1"/>
    <col min="10" max="10" width="21.7265625" style="2" customWidth="1"/>
    <col min="11" max="11" width="15" style="2" customWidth="1"/>
    <col min="12" max="12" width="11.453125" style="2"/>
    <col min="13" max="13" width="13.81640625" style="2" customWidth="1"/>
    <col min="14" max="14" width="11.453125" style="2"/>
    <col min="15" max="15" width="14.81640625" style="2" customWidth="1"/>
    <col min="16" max="16384" width="11.453125" style="2"/>
  </cols>
  <sheetData>
    <row r="1" spans="1:16" x14ac:dyDescent="0.35">
      <c r="A1" s="2" t="s">
        <v>16</v>
      </c>
    </row>
    <row r="2" spans="1:16" x14ac:dyDescent="0.35">
      <c r="A2" s="2" t="s">
        <v>17</v>
      </c>
    </row>
    <row r="3" spans="1:16" x14ac:dyDescent="0.35">
      <c r="A3" s="2" t="s">
        <v>18</v>
      </c>
    </row>
    <row r="4" spans="1:16" x14ac:dyDescent="0.35">
      <c r="A4" s="2" t="s">
        <v>19</v>
      </c>
    </row>
    <row r="6" spans="1:16" ht="23.5" x14ac:dyDescent="0.55000000000000004">
      <c r="A6" s="86" t="s">
        <v>43</v>
      </c>
      <c r="B6" s="86"/>
      <c r="C6" s="86"/>
      <c r="D6" s="86"/>
      <c r="E6" s="86"/>
      <c r="F6" s="86"/>
      <c r="G6" s="86"/>
      <c r="I6" s="86" t="s">
        <v>43</v>
      </c>
      <c r="J6" s="86"/>
      <c r="K6" s="86"/>
      <c r="L6" s="86"/>
      <c r="M6" s="86"/>
      <c r="N6" s="86"/>
      <c r="O6" s="86"/>
    </row>
    <row r="7" spans="1:16" x14ac:dyDescent="0.35">
      <c r="A7" s="88" t="s">
        <v>54</v>
      </c>
      <c r="B7" s="88"/>
      <c r="C7" s="88"/>
      <c r="D7" s="88"/>
      <c r="E7" s="88"/>
      <c r="F7" s="88"/>
      <c r="G7" s="88"/>
      <c r="I7" s="88" t="s">
        <v>55</v>
      </c>
      <c r="J7" s="88"/>
      <c r="K7" s="88"/>
      <c r="L7" s="88"/>
      <c r="M7" s="88"/>
      <c r="N7" s="88"/>
      <c r="O7" s="88"/>
    </row>
    <row r="8" spans="1:16" ht="15" thickBot="1" x14ac:dyDescent="0.4"/>
    <row r="9" spans="1:16" ht="15" thickBot="1" x14ac:dyDescent="0.4">
      <c r="A9" s="25" t="s">
        <v>46</v>
      </c>
      <c r="B9" s="26" t="s">
        <v>44</v>
      </c>
      <c r="C9" s="26" t="s">
        <v>0</v>
      </c>
      <c r="D9" s="26" t="s">
        <v>11</v>
      </c>
      <c r="E9" s="26" t="s">
        <v>12</v>
      </c>
      <c r="F9" s="26" t="s">
        <v>45</v>
      </c>
      <c r="G9" s="27" t="s">
        <v>15</v>
      </c>
      <c r="J9" s="25" t="s">
        <v>1</v>
      </c>
      <c r="K9" s="26" t="s">
        <v>44</v>
      </c>
      <c r="L9" s="26" t="s">
        <v>0</v>
      </c>
      <c r="M9" s="26" t="s">
        <v>11</v>
      </c>
      <c r="N9" s="26" t="s">
        <v>12</v>
      </c>
      <c r="O9" s="26" t="s">
        <v>45</v>
      </c>
      <c r="P9" s="27" t="s">
        <v>15</v>
      </c>
    </row>
    <row r="10" spans="1:16" x14ac:dyDescent="0.35">
      <c r="A10" s="19" t="s">
        <v>50</v>
      </c>
      <c r="B10" s="20">
        <v>1</v>
      </c>
      <c r="C10" s="20">
        <v>5</v>
      </c>
      <c r="D10" s="20">
        <v>0</v>
      </c>
      <c r="E10" s="20">
        <v>0</v>
      </c>
      <c r="F10" s="20">
        <v>0</v>
      </c>
      <c r="G10" s="24">
        <f>SUM(B10:F10)</f>
        <v>6</v>
      </c>
      <c r="J10" s="19" t="s">
        <v>4</v>
      </c>
      <c r="K10" s="20">
        <v>22</v>
      </c>
      <c r="L10" s="20">
        <v>126</v>
      </c>
      <c r="M10" s="20">
        <v>13</v>
      </c>
      <c r="N10" s="20">
        <v>0</v>
      </c>
      <c r="O10" s="20">
        <v>0</v>
      </c>
      <c r="P10" s="24">
        <f>SUM(K10:O10)</f>
        <v>161</v>
      </c>
    </row>
    <row r="11" spans="1:16" x14ac:dyDescent="0.35">
      <c r="A11" s="19" t="s">
        <v>47</v>
      </c>
      <c r="B11" s="20">
        <v>58</v>
      </c>
      <c r="C11" s="20">
        <v>141</v>
      </c>
      <c r="D11" s="20">
        <v>1</v>
      </c>
      <c r="E11" s="20">
        <v>0</v>
      </c>
      <c r="F11" s="20">
        <v>0</v>
      </c>
      <c r="G11" s="4">
        <f t="shared" ref="G11:G14" si="0">SUM(B11:F11)</f>
        <v>200</v>
      </c>
      <c r="J11" s="19" t="s">
        <v>5</v>
      </c>
      <c r="K11" s="20">
        <v>156</v>
      </c>
      <c r="L11" s="20">
        <v>760</v>
      </c>
      <c r="M11" s="20">
        <v>72</v>
      </c>
      <c r="N11" s="20">
        <v>2</v>
      </c>
      <c r="O11" s="20">
        <v>1</v>
      </c>
      <c r="P11" s="4">
        <f t="shared" ref="P11:P14" si="1">SUM(K11:O11)</f>
        <v>991</v>
      </c>
    </row>
    <row r="12" spans="1:16" x14ac:dyDescent="0.35">
      <c r="A12" s="6" t="s">
        <v>48</v>
      </c>
      <c r="B12" s="20">
        <v>71</v>
      </c>
      <c r="C12" s="20">
        <v>478</v>
      </c>
      <c r="D12" s="20">
        <v>51</v>
      </c>
      <c r="E12" s="20">
        <v>1</v>
      </c>
      <c r="F12" s="20">
        <v>0</v>
      </c>
      <c r="G12" s="4">
        <f t="shared" si="0"/>
        <v>601</v>
      </c>
      <c r="J12" s="6" t="s">
        <v>6</v>
      </c>
      <c r="K12" s="20">
        <v>65</v>
      </c>
      <c r="L12" s="20">
        <v>508</v>
      </c>
      <c r="M12" s="20">
        <v>135</v>
      </c>
      <c r="N12" s="20">
        <v>4</v>
      </c>
      <c r="O12" s="20">
        <v>0</v>
      </c>
      <c r="P12" s="4">
        <f t="shared" si="1"/>
        <v>712</v>
      </c>
    </row>
    <row r="13" spans="1:16" x14ac:dyDescent="0.35">
      <c r="A13" s="6" t="s">
        <v>49</v>
      </c>
      <c r="B13" s="20">
        <v>48</v>
      </c>
      <c r="C13" s="20">
        <v>264</v>
      </c>
      <c r="D13" s="20">
        <v>33</v>
      </c>
      <c r="E13" s="20">
        <v>1</v>
      </c>
      <c r="F13" s="20">
        <v>1</v>
      </c>
      <c r="G13" s="4">
        <f t="shared" si="0"/>
        <v>347</v>
      </c>
      <c r="J13" s="6" t="s">
        <v>8</v>
      </c>
      <c r="K13" s="20">
        <v>14</v>
      </c>
      <c r="L13" s="20">
        <v>123</v>
      </c>
      <c r="M13" s="20">
        <v>25</v>
      </c>
      <c r="N13" s="20">
        <v>4</v>
      </c>
      <c r="O13" s="20">
        <v>0</v>
      </c>
      <c r="P13" s="4">
        <f t="shared" si="1"/>
        <v>166</v>
      </c>
    </row>
    <row r="14" spans="1:16" x14ac:dyDescent="0.35">
      <c r="A14" s="6" t="s">
        <v>51</v>
      </c>
      <c r="B14" s="20">
        <v>104</v>
      </c>
      <c r="C14" s="20">
        <v>805</v>
      </c>
      <c r="D14" s="20">
        <v>196</v>
      </c>
      <c r="E14" s="20">
        <v>11</v>
      </c>
      <c r="F14" s="20">
        <v>0</v>
      </c>
      <c r="G14" s="4">
        <f t="shared" si="0"/>
        <v>1116</v>
      </c>
      <c r="J14" s="6" t="s">
        <v>7</v>
      </c>
      <c r="K14" s="20">
        <v>24</v>
      </c>
      <c r="L14" s="20">
        <v>172</v>
      </c>
      <c r="M14" s="20">
        <v>36</v>
      </c>
      <c r="N14" s="20">
        <v>2</v>
      </c>
      <c r="O14" s="20">
        <v>0</v>
      </c>
      <c r="P14" s="4">
        <f t="shared" si="1"/>
        <v>234</v>
      </c>
    </row>
    <row r="15" spans="1:16" x14ac:dyDescent="0.35">
      <c r="A15" s="8" t="s">
        <v>15</v>
      </c>
      <c r="B15" s="9">
        <f>SUM(B10:B14)</f>
        <v>282</v>
      </c>
      <c r="C15" s="9">
        <f t="shared" ref="C15:G15" si="2">SUM(C10:C14)</f>
        <v>1693</v>
      </c>
      <c r="D15" s="9">
        <f t="shared" si="2"/>
        <v>281</v>
      </c>
      <c r="E15" s="9">
        <f t="shared" si="2"/>
        <v>13</v>
      </c>
      <c r="F15" s="9">
        <f t="shared" si="2"/>
        <v>1</v>
      </c>
      <c r="G15" s="9">
        <f t="shared" si="2"/>
        <v>2270</v>
      </c>
      <c r="J15" s="8" t="s">
        <v>15</v>
      </c>
      <c r="K15" s="9">
        <f>SUM(K10:K14)</f>
        <v>281</v>
      </c>
      <c r="L15" s="9">
        <f t="shared" ref="L15:P15" si="3">SUM(L10:L14)</f>
        <v>1689</v>
      </c>
      <c r="M15" s="9">
        <f t="shared" si="3"/>
        <v>281</v>
      </c>
      <c r="N15" s="9">
        <f t="shared" si="3"/>
        <v>12</v>
      </c>
      <c r="O15" s="9">
        <f t="shared" si="3"/>
        <v>1</v>
      </c>
      <c r="P15" s="9">
        <f t="shared" si="3"/>
        <v>2264</v>
      </c>
    </row>
    <row r="18" spans="1:11" x14ac:dyDescent="0.35">
      <c r="A18" s="8" t="s">
        <v>46</v>
      </c>
      <c r="B18" s="9" t="s">
        <v>15</v>
      </c>
      <c r="J18" s="8" t="s">
        <v>1</v>
      </c>
      <c r="K18" s="9" t="s">
        <v>15</v>
      </c>
    </row>
    <row r="19" spans="1:11" x14ac:dyDescent="0.35">
      <c r="A19" s="19" t="s">
        <v>50</v>
      </c>
      <c r="B19" s="4">
        <f>G10</f>
        <v>6</v>
      </c>
      <c r="J19" s="19" t="s">
        <v>4</v>
      </c>
      <c r="K19" s="4">
        <f>P10</f>
        <v>161</v>
      </c>
    </row>
    <row r="20" spans="1:11" x14ac:dyDescent="0.35">
      <c r="A20" s="19" t="s">
        <v>47</v>
      </c>
      <c r="B20" s="4">
        <f>G11</f>
        <v>200</v>
      </c>
      <c r="J20" s="19" t="s">
        <v>5</v>
      </c>
      <c r="K20" s="4">
        <f>P11</f>
        <v>991</v>
      </c>
    </row>
    <row r="21" spans="1:11" x14ac:dyDescent="0.35">
      <c r="A21" s="6" t="s">
        <v>48</v>
      </c>
      <c r="B21" s="4">
        <f>G12</f>
        <v>601</v>
      </c>
      <c r="J21" s="6" t="s">
        <v>6</v>
      </c>
      <c r="K21" s="4">
        <f>P12</f>
        <v>712</v>
      </c>
    </row>
    <row r="22" spans="1:11" x14ac:dyDescent="0.35">
      <c r="A22" s="6" t="s">
        <v>49</v>
      </c>
      <c r="B22" s="4">
        <f>G13</f>
        <v>347</v>
      </c>
      <c r="J22" s="6" t="s">
        <v>8</v>
      </c>
      <c r="K22" s="4">
        <f>P13</f>
        <v>166</v>
      </c>
    </row>
    <row r="23" spans="1:11" x14ac:dyDescent="0.35">
      <c r="A23" s="6" t="s">
        <v>51</v>
      </c>
      <c r="B23" s="4">
        <f>G14</f>
        <v>1116</v>
      </c>
      <c r="J23" s="6" t="s">
        <v>7</v>
      </c>
      <c r="K23" s="4">
        <f>P14</f>
        <v>234</v>
      </c>
    </row>
    <row r="24" spans="1:11" x14ac:dyDescent="0.35">
      <c r="A24" s="14" t="s">
        <v>15</v>
      </c>
      <c r="B24" s="9">
        <f>SUM(B19:B23)</f>
        <v>2270</v>
      </c>
      <c r="D24" s="34"/>
      <c r="E24" s="34"/>
      <c r="F24" s="35"/>
      <c r="G24" s="34"/>
      <c r="H24" s="34"/>
      <c r="J24" s="14" t="s">
        <v>15</v>
      </c>
      <c r="K24" s="9">
        <f>SUM(K19:K23)</f>
        <v>2264</v>
      </c>
    </row>
    <row r="26" spans="1:11" ht="42.75" customHeight="1" x14ac:dyDescent="0.35"/>
    <row r="27" spans="1:11" x14ac:dyDescent="0.35">
      <c r="D27" s="87"/>
      <c r="E27" s="87"/>
    </row>
    <row r="28" spans="1:11" x14ac:dyDescent="0.35">
      <c r="D28" s="33"/>
      <c r="E28" s="32"/>
    </row>
    <row r="29" spans="1:11" x14ac:dyDescent="0.35">
      <c r="E29" s="5"/>
    </row>
    <row r="30" spans="1:11" x14ac:dyDescent="0.35">
      <c r="E30" s="5"/>
    </row>
    <row r="31" spans="1:11" x14ac:dyDescent="0.35">
      <c r="E31" s="5"/>
    </row>
    <row r="32" spans="1:11" x14ac:dyDescent="0.35">
      <c r="E32" s="5"/>
    </row>
    <row r="33" spans="3:18" x14ac:dyDescent="0.35">
      <c r="E33" s="5"/>
    </row>
    <row r="34" spans="3:18" x14ac:dyDescent="0.35">
      <c r="E34" s="5"/>
    </row>
    <row r="37" spans="3:18" ht="18.75" customHeight="1" x14ac:dyDescent="0.35">
      <c r="C37" s="2" t="s">
        <v>53</v>
      </c>
      <c r="L37" s="2" t="s">
        <v>53</v>
      </c>
    </row>
    <row r="39" spans="3:18" ht="32.25" customHeight="1" x14ac:dyDescent="0.35">
      <c r="J39" s="83" t="s">
        <v>56</v>
      </c>
      <c r="K39" s="83"/>
      <c r="L39" s="83"/>
      <c r="M39" s="83"/>
      <c r="N39" s="83"/>
      <c r="O39" s="83"/>
      <c r="P39" s="83"/>
      <c r="Q39" s="83"/>
      <c r="R39" s="83"/>
    </row>
  </sheetData>
  <mergeCells count="6">
    <mergeCell ref="J39:R39"/>
    <mergeCell ref="A6:G6"/>
    <mergeCell ref="D27:E27"/>
    <mergeCell ref="A7:G7"/>
    <mergeCell ref="I6:O6"/>
    <mergeCell ref="I7:O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D565-FEE8-4130-8AA6-596F7F0FE308}">
  <dimension ref="A1:R39"/>
  <sheetViews>
    <sheetView topLeftCell="A19" workbookViewId="0"/>
  </sheetViews>
  <sheetFormatPr baseColWidth="10" defaultColWidth="11.453125" defaultRowHeight="14.5" x14ac:dyDescent="0.35"/>
  <cols>
    <col min="1" max="1" width="21.453125" style="2" customWidth="1"/>
    <col min="2" max="2" width="17.453125" style="2" customWidth="1"/>
    <col min="3" max="3" width="11.453125" style="2"/>
    <col min="4" max="4" width="14.26953125" style="2" customWidth="1"/>
    <col min="5" max="5" width="11.453125" style="2"/>
    <col min="6" max="6" width="16" style="2" customWidth="1"/>
    <col min="7" max="8" width="11.453125" style="2"/>
    <col min="9" max="9" width="9.54296875" style="2" customWidth="1"/>
    <col min="10" max="10" width="21.7265625" style="2" customWidth="1"/>
    <col min="11" max="11" width="15" style="2" customWidth="1"/>
    <col min="12" max="12" width="11.453125" style="2"/>
    <col min="13" max="13" width="13.81640625" style="2" customWidth="1"/>
    <col min="14" max="14" width="11.453125" style="2"/>
    <col min="15" max="15" width="14.81640625" style="2" customWidth="1"/>
    <col min="16" max="16384" width="11.453125" style="2"/>
  </cols>
  <sheetData>
    <row r="1" spans="1:16" x14ac:dyDescent="0.35">
      <c r="A1" s="2" t="s">
        <v>16</v>
      </c>
    </row>
    <row r="2" spans="1:16" x14ac:dyDescent="0.35">
      <c r="A2" s="2" t="s">
        <v>17</v>
      </c>
    </row>
    <row r="3" spans="1:16" x14ac:dyDescent="0.35">
      <c r="A3" s="2" t="s">
        <v>18</v>
      </c>
    </row>
    <row r="4" spans="1:16" x14ac:dyDescent="0.35">
      <c r="A4" s="2" t="s">
        <v>19</v>
      </c>
    </row>
    <row r="6" spans="1:16" ht="23.5" x14ac:dyDescent="0.55000000000000004">
      <c r="A6" s="86" t="s">
        <v>57</v>
      </c>
      <c r="B6" s="86"/>
      <c r="C6" s="86"/>
      <c r="D6" s="86"/>
      <c r="E6" s="86"/>
      <c r="F6" s="86"/>
      <c r="G6" s="86"/>
      <c r="I6" s="86" t="s">
        <v>57</v>
      </c>
      <c r="J6" s="86"/>
      <c r="K6" s="86"/>
      <c r="L6" s="86"/>
      <c r="M6" s="86"/>
      <c r="N6" s="86"/>
      <c r="O6" s="86"/>
    </row>
    <row r="7" spans="1:16" x14ac:dyDescent="0.35">
      <c r="A7" s="88" t="s">
        <v>54</v>
      </c>
      <c r="B7" s="88"/>
      <c r="C7" s="88"/>
      <c r="D7" s="88"/>
      <c r="E7" s="88"/>
      <c r="F7" s="88"/>
      <c r="G7" s="88"/>
      <c r="I7" s="88" t="s">
        <v>55</v>
      </c>
      <c r="J7" s="88"/>
      <c r="K7" s="88"/>
      <c r="L7" s="88"/>
      <c r="M7" s="88"/>
      <c r="N7" s="88"/>
      <c r="O7" s="88"/>
    </row>
    <row r="8" spans="1:16" ht="15" thickBot="1" x14ac:dyDescent="0.4"/>
    <row r="9" spans="1:16" ht="15" thickBot="1" x14ac:dyDescent="0.4">
      <c r="A9" s="49" t="s">
        <v>46</v>
      </c>
      <c r="B9" s="46" t="s">
        <v>44</v>
      </c>
      <c r="C9" s="26" t="s">
        <v>0</v>
      </c>
      <c r="D9" s="26" t="s">
        <v>11</v>
      </c>
      <c r="E9" s="26" t="s">
        <v>12</v>
      </c>
      <c r="F9" s="53" t="s">
        <v>45</v>
      </c>
      <c r="G9" s="56" t="s">
        <v>15</v>
      </c>
      <c r="J9" s="25" t="s">
        <v>1</v>
      </c>
      <c r="K9" s="26" t="s">
        <v>44</v>
      </c>
      <c r="L9" s="26" t="s">
        <v>0</v>
      </c>
      <c r="M9" s="26" t="s">
        <v>11</v>
      </c>
      <c r="N9" s="26" t="s">
        <v>12</v>
      </c>
      <c r="O9" s="26" t="s">
        <v>45</v>
      </c>
      <c r="P9" s="27" t="s">
        <v>15</v>
      </c>
    </row>
    <row r="10" spans="1:16" x14ac:dyDescent="0.35">
      <c r="A10" s="50" t="s">
        <v>50</v>
      </c>
      <c r="B10" s="47">
        <v>1</v>
      </c>
      <c r="C10" s="20">
        <v>6</v>
      </c>
      <c r="D10" s="20">
        <v>1</v>
      </c>
      <c r="E10" s="20">
        <v>0</v>
      </c>
      <c r="F10" s="54">
        <v>0</v>
      </c>
      <c r="G10" s="57">
        <f>SUM(B10:F10)</f>
        <v>8</v>
      </c>
      <c r="J10" s="39" t="s">
        <v>4</v>
      </c>
      <c r="K10" s="20">
        <v>21</v>
      </c>
      <c r="L10" s="20">
        <v>131</v>
      </c>
      <c r="M10" s="20">
        <v>12</v>
      </c>
      <c r="N10" s="20">
        <v>1</v>
      </c>
      <c r="O10" s="20">
        <v>0</v>
      </c>
      <c r="P10" s="40">
        <f>SUM(K10:O10)</f>
        <v>165</v>
      </c>
    </row>
    <row r="11" spans="1:16" x14ac:dyDescent="0.35">
      <c r="A11" s="50" t="s">
        <v>47</v>
      </c>
      <c r="B11" s="47">
        <v>63</v>
      </c>
      <c r="C11" s="20">
        <v>273</v>
      </c>
      <c r="D11" s="20">
        <v>20</v>
      </c>
      <c r="E11" s="20">
        <v>4</v>
      </c>
      <c r="F11" s="54">
        <v>0</v>
      </c>
      <c r="G11" s="58">
        <f t="shared" ref="G11:G14" si="0">SUM(B11:F11)</f>
        <v>360</v>
      </c>
      <c r="J11" s="39" t="s">
        <v>5</v>
      </c>
      <c r="K11" s="20">
        <v>173</v>
      </c>
      <c r="L11" s="20">
        <v>746</v>
      </c>
      <c r="M11" s="20">
        <v>63</v>
      </c>
      <c r="N11" s="20">
        <v>4</v>
      </c>
      <c r="O11" s="20">
        <v>0</v>
      </c>
      <c r="P11" s="41">
        <f t="shared" ref="P11:P14" si="1">SUM(K11:O11)</f>
        <v>986</v>
      </c>
    </row>
    <row r="12" spans="1:16" x14ac:dyDescent="0.35">
      <c r="A12" s="51" t="s">
        <v>48</v>
      </c>
      <c r="B12" s="47">
        <v>38</v>
      </c>
      <c r="C12" s="20">
        <v>121</v>
      </c>
      <c r="D12" s="20">
        <v>9</v>
      </c>
      <c r="E12" s="20">
        <v>1</v>
      </c>
      <c r="F12" s="54">
        <v>0</v>
      </c>
      <c r="G12" s="58">
        <f t="shared" si="0"/>
        <v>169</v>
      </c>
      <c r="J12" s="42" t="s">
        <v>6</v>
      </c>
      <c r="K12" s="20">
        <v>80</v>
      </c>
      <c r="L12" s="20">
        <v>486</v>
      </c>
      <c r="M12" s="20">
        <v>116</v>
      </c>
      <c r="N12" s="20">
        <v>7</v>
      </c>
      <c r="O12" s="20">
        <v>1</v>
      </c>
      <c r="P12" s="41">
        <f t="shared" si="1"/>
        <v>690</v>
      </c>
    </row>
    <row r="13" spans="1:16" x14ac:dyDescent="0.35">
      <c r="A13" s="51" t="s">
        <v>49</v>
      </c>
      <c r="B13" s="47">
        <v>92</v>
      </c>
      <c r="C13" s="20">
        <v>477</v>
      </c>
      <c r="D13" s="20">
        <v>45</v>
      </c>
      <c r="E13" s="20">
        <v>0</v>
      </c>
      <c r="F13" s="54">
        <v>0</v>
      </c>
      <c r="G13" s="58">
        <f t="shared" si="0"/>
        <v>614</v>
      </c>
      <c r="J13" s="42" t="s">
        <v>8</v>
      </c>
      <c r="K13" s="20">
        <v>19</v>
      </c>
      <c r="L13" s="20">
        <v>121</v>
      </c>
      <c r="M13" s="20">
        <v>23</v>
      </c>
      <c r="N13" s="20">
        <v>4</v>
      </c>
      <c r="O13" s="20">
        <v>1</v>
      </c>
      <c r="P13" s="41">
        <f t="shared" si="1"/>
        <v>168</v>
      </c>
    </row>
    <row r="14" spans="1:16" ht="15" thickBot="1" x14ac:dyDescent="0.4">
      <c r="A14" s="52" t="s">
        <v>51</v>
      </c>
      <c r="B14" s="48">
        <v>134</v>
      </c>
      <c r="C14" s="38">
        <v>783</v>
      </c>
      <c r="D14" s="38">
        <v>162</v>
      </c>
      <c r="E14" s="38">
        <v>11</v>
      </c>
      <c r="F14" s="55">
        <v>3</v>
      </c>
      <c r="G14" s="59">
        <f t="shared" si="0"/>
        <v>1093</v>
      </c>
      <c r="J14" s="43" t="s">
        <v>7</v>
      </c>
      <c r="K14" s="38">
        <v>35</v>
      </c>
      <c r="L14" s="38">
        <v>176</v>
      </c>
      <c r="M14" s="38">
        <v>23</v>
      </c>
      <c r="N14" s="38">
        <v>0</v>
      </c>
      <c r="O14" s="38">
        <v>1</v>
      </c>
      <c r="P14" s="44">
        <f t="shared" si="1"/>
        <v>235</v>
      </c>
    </row>
    <row r="15" spans="1:16" ht="15" thickBot="1" x14ac:dyDescent="0.4">
      <c r="A15" s="49" t="s">
        <v>15</v>
      </c>
      <c r="B15" s="46">
        <f>SUM(B10:B14)</f>
        <v>328</v>
      </c>
      <c r="C15" s="26">
        <f t="shared" ref="C15:G15" si="2">SUM(C10:C14)</f>
        <v>1660</v>
      </c>
      <c r="D15" s="26">
        <f t="shared" si="2"/>
        <v>237</v>
      </c>
      <c r="E15" s="26">
        <f t="shared" si="2"/>
        <v>16</v>
      </c>
      <c r="F15" s="53">
        <f t="shared" si="2"/>
        <v>3</v>
      </c>
      <c r="G15" s="56">
        <f t="shared" si="2"/>
        <v>2244</v>
      </c>
      <c r="J15" s="25" t="s">
        <v>15</v>
      </c>
      <c r="K15" s="26">
        <f>SUM(K10:K14)</f>
        <v>328</v>
      </c>
      <c r="L15" s="26">
        <f t="shared" ref="L15:P15" si="3">SUM(L10:L14)</f>
        <v>1660</v>
      </c>
      <c r="M15" s="26">
        <f t="shared" si="3"/>
        <v>237</v>
      </c>
      <c r="N15" s="26">
        <f t="shared" si="3"/>
        <v>16</v>
      </c>
      <c r="O15" s="26">
        <f t="shared" si="3"/>
        <v>3</v>
      </c>
      <c r="P15" s="27">
        <f t="shared" si="3"/>
        <v>2244</v>
      </c>
    </row>
    <row r="17" spans="1:11" ht="15" thickBot="1" x14ac:dyDescent="0.4"/>
    <row r="18" spans="1:11" ht="15" thickBot="1" x14ac:dyDescent="0.4">
      <c r="A18" s="25" t="s">
        <v>46</v>
      </c>
      <c r="B18" s="27" t="s">
        <v>15</v>
      </c>
      <c r="J18" s="25" t="s">
        <v>1</v>
      </c>
      <c r="K18" s="27" t="s">
        <v>15</v>
      </c>
    </row>
    <row r="19" spans="1:11" x14ac:dyDescent="0.35">
      <c r="A19" s="39" t="s">
        <v>50</v>
      </c>
      <c r="B19" s="40">
        <f>G10</f>
        <v>8</v>
      </c>
      <c r="J19" s="39" t="s">
        <v>4</v>
      </c>
      <c r="K19" s="40">
        <f>P10</f>
        <v>165</v>
      </c>
    </row>
    <row r="20" spans="1:11" x14ac:dyDescent="0.35">
      <c r="A20" s="39" t="s">
        <v>47</v>
      </c>
      <c r="B20" s="41">
        <f>G11</f>
        <v>360</v>
      </c>
      <c r="J20" s="39" t="s">
        <v>5</v>
      </c>
      <c r="K20" s="41">
        <f>P11</f>
        <v>986</v>
      </c>
    </row>
    <row r="21" spans="1:11" x14ac:dyDescent="0.35">
      <c r="A21" s="42" t="s">
        <v>48</v>
      </c>
      <c r="B21" s="41">
        <f>G12</f>
        <v>169</v>
      </c>
      <c r="J21" s="42" t="s">
        <v>6</v>
      </c>
      <c r="K21" s="41">
        <f>P12</f>
        <v>690</v>
      </c>
    </row>
    <row r="22" spans="1:11" x14ac:dyDescent="0.35">
      <c r="A22" s="42" t="s">
        <v>49</v>
      </c>
      <c r="B22" s="41">
        <f>G13</f>
        <v>614</v>
      </c>
      <c r="J22" s="42" t="s">
        <v>8</v>
      </c>
      <c r="K22" s="41">
        <f>P13</f>
        <v>168</v>
      </c>
    </row>
    <row r="23" spans="1:11" ht="15" thickBot="1" x14ac:dyDescent="0.4">
      <c r="A23" s="43" t="s">
        <v>51</v>
      </c>
      <c r="B23" s="44">
        <f>G14</f>
        <v>1093</v>
      </c>
      <c r="J23" s="43" t="s">
        <v>7</v>
      </c>
      <c r="K23" s="44">
        <f>P14</f>
        <v>235</v>
      </c>
    </row>
    <row r="24" spans="1:11" ht="15" thickBot="1" x14ac:dyDescent="0.4">
      <c r="A24" s="45" t="s">
        <v>15</v>
      </c>
      <c r="B24" s="27">
        <f>SUM(B19:B23)</f>
        <v>2244</v>
      </c>
      <c r="D24" s="34"/>
      <c r="E24" s="34"/>
      <c r="F24" s="35"/>
      <c r="G24" s="34"/>
      <c r="H24" s="34"/>
      <c r="J24" s="45" t="s">
        <v>15</v>
      </c>
      <c r="K24" s="27">
        <f>SUM(K19:K23)</f>
        <v>2244</v>
      </c>
    </row>
    <row r="26" spans="1:11" ht="42.75" customHeight="1" x14ac:dyDescent="0.35"/>
    <row r="27" spans="1:11" x14ac:dyDescent="0.35">
      <c r="D27" s="87"/>
      <c r="E27" s="87"/>
    </row>
    <row r="28" spans="1:11" x14ac:dyDescent="0.35">
      <c r="D28" s="33"/>
      <c r="E28" s="32"/>
    </row>
    <row r="29" spans="1:11" x14ac:dyDescent="0.35">
      <c r="E29" s="5"/>
    </row>
    <row r="30" spans="1:11" x14ac:dyDescent="0.35">
      <c r="E30" s="5"/>
    </row>
    <row r="31" spans="1:11" x14ac:dyDescent="0.35">
      <c r="E31" s="5"/>
    </row>
    <row r="32" spans="1:11" x14ac:dyDescent="0.35">
      <c r="E32" s="5"/>
    </row>
    <row r="33" spans="3:18" x14ac:dyDescent="0.35">
      <c r="E33" s="5"/>
    </row>
    <row r="34" spans="3:18" x14ac:dyDescent="0.35">
      <c r="E34" s="5"/>
    </row>
    <row r="37" spans="3:18" ht="18.75" customHeight="1" x14ac:dyDescent="0.35">
      <c r="C37" s="2" t="s">
        <v>58</v>
      </c>
      <c r="L37" s="2" t="s">
        <v>58</v>
      </c>
    </row>
    <row r="39" spans="3:18" ht="32.25" customHeight="1" x14ac:dyDescent="0.35">
      <c r="J39" s="83"/>
      <c r="K39" s="83"/>
      <c r="L39" s="83"/>
      <c r="M39" s="83"/>
      <c r="N39" s="83"/>
      <c r="O39" s="83"/>
      <c r="P39" s="83"/>
      <c r="Q39" s="83"/>
      <c r="R39" s="83"/>
    </row>
  </sheetData>
  <mergeCells count="6">
    <mergeCell ref="J39:R39"/>
    <mergeCell ref="A6:G6"/>
    <mergeCell ref="I6:O6"/>
    <mergeCell ref="A7:G7"/>
    <mergeCell ref="I7:O7"/>
    <mergeCell ref="D27:E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9E21-30B0-45CE-BA8C-9C87FFC535DD}">
  <dimension ref="A1:R39"/>
  <sheetViews>
    <sheetView topLeftCell="A18" workbookViewId="0">
      <selection activeCell="A8" sqref="A8:G15"/>
    </sheetView>
  </sheetViews>
  <sheetFormatPr baseColWidth="10" defaultColWidth="11.453125" defaultRowHeight="14.5" x14ac:dyDescent="0.35"/>
  <cols>
    <col min="1" max="1" width="21.453125" style="2" customWidth="1"/>
    <col min="2" max="2" width="17.453125" style="2" customWidth="1"/>
    <col min="3" max="3" width="11.453125" style="2"/>
    <col min="4" max="4" width="14.26953125" style="2" customWidth="1"/>
    <col min="5" max="5" width="11.453125" style="2"/>
    <col min="6" max="6" width="16" style="2" customWidth="1"/>
    <col min="7" max="8" width="11.453125" style="2"/>
    <col min="9" max="9" width="9.54296875" style="2" customWidth="1"/>
    <col min="10" max="10" width="21.7265625" style="2" customWidth="1"/>
    <col min="11" max="11" width="15" style="2" customWidth="1"/>
    <col min="12" max="12" width="11.453125" style="2"/>
    <col min="13" max="13" width="13.81640625" style="2" customWidth="1"/>
    <col min="14" max="14" width="11.453125" style="2"/>
    <col min="15" max="15" width="14.81640625" style="2" customWidth="1"/>
    <col min="16" max="16384" width="11.453125" style="2"/>
  </cols>
  <sheetData>
    <row r="1" spans="1:16" x14ac:dyDescent="0.35">
      <c r="A1" s="2" t="s">
        <v>16</v>
      </c>
    </row>
    <row r="2" spans="1:16" x14ac:dyDescent="0.35">
      <c r="A2" s="2" t="s">
        <v>17</v>
      </c>
    </row>
    <row r="3" spans="1:16" x14ac:dyDescent="0.35">
      <c r="A3" s="2" t="s">
        <v>18</v>
      </c>
    </row>
    <row r="4" spans="1:16" x14ac:dyDescent="0.35">
      <c r="A4" s="2" t="s">
        <v>19</v>
      </c>
    </row>
    <row r="6" spans="1:16" ht="23.5" x14ac:dyDescent="0.55000000000000004">
      <c r="A6" s="86" t="s">
        <v>69</v>
      </c>
      <c r="B6" s="86"/>
      <c r="C6" s="86"/>
      <c r="D6" s="86"/>
      <c r="E6" s="86"/>
      <c r="F6" s="86"/>
      <c r="G6" s="86"/>
      <c r="I6" s="86" t="s">
        <v>69</v>
      </c>
      <c r="J6" s="86"/>
      <c r="K6" s="86"/>
      <c r="L6" s="86"/>
      <c r="M6" s="86"/>
      <c r="N6" s="86"/>
      <c r="O6" s="86"/>
    </row>
    <row r="7" spans="1:16" x14ac:dyDescent="0.35">
      <c r="A7" s="88" t="s">
        <v>54</v>
      </c>
      <c r="B7" s="88"/>
      <c r="C7" s="88"/>
      <c r="D7" s="88"/>
      <c r="E7" s="88"/>
      <c r="F7" s="88"/>
      <c r="G7" s="88"/>
      <c r="I7" s="88" t="s">
        <v>55</v>
      </c>
      <c r="J7" s="88"/>
      <c r="K7" s="88"/>
      <c r="L7" s="88"/>
      <c r="M7" s="88"/>
      <c r="N7" s="88"/>
      <c r="O7" s="88"/>
    </row>
    <row r="8" spans="1:16" ht="15" thickBot="1" x14ac:dyDescent="0.4"/>
    <row r="9" spans="1:16" ht="15" thickBot="1" x14ac:dyDescent="0.4">
      <c r="A9" s="49" t="s">
        <v>46</v>
      </c>
      <c r="B9" s="46" t="s">
        <v>44</v>
      </c>
      <c r="C9" s="26" t="s">
        <v>0</v>
      </c>
      <c r="D9" s="26" t="s">
        <v>11</v>
      </c>
      <c r="E9" s="26" t="s">
        <v>12</v>
      </c>
      <c r="F9" s="53" t="s">
        <v>45</v>
      </c>
      <c r="G9" s="56" t="s">
        <v>15</v>
      </c>
      <c r="J9" s="25" t="s">
        <v>1</v>
      </c>
      <c r="K9" s="26" t="s">
        <v>44</v>
      </c>
      <c r="L9" s="26" t="s">
        <v>0</v>
      </c>
      <c r="M9" s="26" t="s">
        <v>11</v>
      </c>
      <c r="N9" s="26" t="s">
        <v>12</v>
      </c>
      <c r="O9" s="26" t="s">
        <v>45</v>
      </c>
      <c r="P9" s="27" t="s">
        <v>15</v>
      </c>
    </row>
    <row r="10" spans="1:16" x14ac:dyDescent="0.35">
      <c r="A10" s="50" t="s">
        <v>50</v>
      </c>
      <c r="B10" s="47">
        <v>0</v>
      </c>
      <c r="C10" s="20">
        <v>6</v>
      </c>
      <c r="D10" s="20">
        <v>1</v>
      </c>
      <c r="E10" s="20">
        <v>0</v>
      </c>
      <c r="F10" s="54">
        <v>1</v>
      </c>
      <c r="G10" s="57">
        <f>SUM(B10:F10)</f>
        <v>8</v>
      </c>
      <c r="J10" s="39" t="s">
        <v>4</v>
      </c>
      <c r="K10" s="20">
        <v>23</v>
      </c>
      <c r="L10" s="20">
        <v>100</v>
      </c>
      <c r="M10" s="20">
        <v>9</v>
      </c>
      <c r="N10" s="20">
        <v>5</v>
      </c>
      <c r="O10" s="20">
        <v>2</v>
      </c>
      <c r="P10" s="40">
        <f>SUM(K10:O10)</f>
        <v>139</v>
      </c>
    </row>
    <row r="11" spans="1:16" x14ac:dyDescent="0.35">
      <c r="A11" s="50" t="s">
        <v>47</v>
      </c>
      <c r="B11" s="47">
        <v>58</v>
      </c>
      <c r="C11" s="20">
        <v>240</v>
      </c>
      <c r="D11" s="20">
        <v>17</v>
      </c>
      <c r="E11" s="20">
        <v>7</v>
      </c>
      <c r="F11" s="54">
        <v>0</v>
      </c>
      <c r="G11" s="58">
        <f t="shared" ref="G11:G14" si="0">SUM(B11:F11)</f>
        <v>322</v>
      </c>
      <c r="J11" s="39" t="s">
        <v>5</v>
      </c>
      <c r="K11" s="20">
        <v>197</v>
      </c>
      <c r="L11" s="20">
        <v>711</v>
      </c>
      <c r="M11" s="20">
        <v>47</v>
      </c>
      <c r="N11" s="20">
        <v>4</v>
      </c>
      <c r="O11" s="20">
        <v>0</v>
      </c>
      <c r="P11" s="41">
        <f t="shared" ref="P11:P14" si="1">SUM(K11:O11)</f>
        <v>959</v>
      </c>
    </row>
    <row r="12" spans="1:16" x14ac:dyDescent="0.35">
      <c r="A12" s="51" t="s">
        <v>48</v>
      </c>
      <c r="B12" s="47">
        <v>55</v>
      </c>
      <c r="C12" s="20">
        <v>124</v>
      </c>
      <c r="D12" s="20">
        <v>9</v>
      </c>
      <c r="E12" s="20">
        <v>1</v>
      </c>
      <c r="F12" s="54">
        <v>0</v>
      </c>
      <c r="G12" s="58">
        <f t="shared" si="0"/>
        <v>189</v>
      </c>
      <c r="J12" s="42" t="s">
        <v>6</v>
      </c>
      <c r="K12" s="20">
        <v>80</v>
      </c>
      <c r="L12" s="20">
        <v>486</v>
      </c>
      <c r="M12" s="20">
        <v>47</v>
      </c>
      <c r="N12" s="20">
        <v>1</v>
      </c>
      <c r="O12" s="20">
        <v>0</v>
      </c>
      <c r="P12" s="41">
        <f t="shared" si="1"/>
        <v>614</v>
      </c>
    </row>
    <row r="13" spans="1:16" x14ac:dyDescent="0.35">
      <c r="A13" s="51" t="s">
        <v>49</v>
      </c>
      <c r="B13" s="47">
        <v>107</v>
      </c>
      <c r="C13" s="20">
        <v>441</v>
      </c>
      <c r="D13" s="20">
        <v>29</v>
      </c>
      <c r="E13" s="20">
        <v>1</v>
      </c>
      <c r="F13" s="54">
        <v>1</v>
      </c>
      <c r="G13" s="58">
        <f t="shared" si="0"/>
        <v>579</v>
      </c>
      <c r="J13" s="42" t="s">
        <v>8</v>
      </c>
      <c r="K13" s="20">
        <v>19</v>
      </c>
      <c r="L13" s="20">
        <v>123</v>
      </c>
      <c r="M13" s="20">
        <v>15</v>
      </c>
      <c r="N13" s="20">
        <v>2</v>
      </c>
      <c r="O13" s="20">
        <v>0</v>
      </c>
      <c r="P13" s="41">
        <f t="shared" si="1"/>
        <v>159</v>
      </c>
    </row>
    <row r="14" spans="1:16" ht="15" thickBot="1" x14ac:dyDescent="0.4">
      <c r="A14" s="52" t="s">
        <v>51</v>
      </c>
      <c r="B14" s="48">
        <v>125</v>
      </c>
      <c r="C14" s="38">
        <v>783</v>
      </c>
      <c r="D14" s="38">
        <v>77</v>
      </c>
      <c r="E14" s="38">
        <v>4</v>
      </c>
      <c r="F14" s="55">
        <v>1</v>
      </c>
      <c r="G14" s="59">
        <f t="shared" si="0"/>
        <v>990</v>
      </c>
      <c r="J14" s="43" t="s">
        <v>7</v>
      </c>
      <c r="K14" s="38">
        <v>26</v>
      </c>
      <c r="L14" s="38">
        <v>174</v>
      </c>
      <c r="M14" s="38">
        <v>15</v>
      </c>
      <c r="N14" s="38">
        <v>1</v>
      </c>
      <c r="O14" s="38">
        <v>1</v>
      </c>
      <c r="P14" s="44">
        <f t="shared" si="1"/>
        <v>217</v>
      </c>
    </row>
    <row r="15" spans="1:16" ht="15" thickBot="1" x14ac:dyDescent="0.4">
      <c r="A15" s="49" t="s">
        <v>15</v>
      </c>
      <c r="B15" s="46">
        <f>SUM(B10:B14)</f>
        <v>345</v>
      </c>
      <c r="C15" s="26">
        <f t="shared" ref="C15:G15" si="2">SUM(C10:C14)</f>
        <v>1594</v>
      </c>
      <c r="D15" s="26">
        <f t="shared" si="2"/>
        <v>133</v>
      </c>
      <c r="E15" s="26">
        <f t="shared" si="2"/>
        <v>13</v>
      </c>
      <c r="F15" s="53">
        <f t="shared" si="2"/>
        <v>3</v>
      </c>
      <c r="G15" s="56">
        <f t="shared" si="2"/>
        <v>2088</v>
      </c>
      <c r="J15" s="25" t="s">
        <v>15</v>
      </c>
      <c r="K15" s="26">
        <f>SUM(K10:K14)</f>
        <v>345</v>
      </c>
      <c r="L15" s="26">
        <f t="shared" ref="L15:P15" si="3">SUM(L10:L14)</f>
        <v>1594</v>
      </c>
      <c r="M15" s="26">
        <f t="shared" si="3"/>
        <v>133</v>
      </c>
      <c r="N15" s="26">
        <f t="shared" si="3"/>
        <v>13</v>
      </c>
      <c r="O15" s="26">
        <f t="shared" si="3"/>
        <v>3</v>
      </c>
      <c r="P15" s="27">
        <f t="shared" si="3"/>
        <v>2088</v>
      </c>
    </row>
    <row r="17" spans="1:11" ht="15" thickBot="1" x14ac:dyDescent="0.4"/>
    <row r="18" spans="1:11" ht="15" thickBot="1" x14ac:dyDescent="0.4">
      <c r="A18" s="25" t="s">
        <v>46</v>
      </c>
      <c r="B18" s="27" t="s">
        <v>15</v>
      </c>
      <c r="J18" s="25" t="s">
        <v>1</v>
      </c>
      <c r="K18" s="27" t="s">
        <v>15</v>
      </c>
    </row>
    <row r="19" spans="1:11" x14ac:dyDescent="0.35">
      <c r="A19" s="39" t="s">
        <v>50</v>
      </c>
      <c r="B19" s="40">
        <f>G10</f>
        <v>8</v>
      </c>
      <c r="J19" s="39" t="s">
        <v>4</v>
      </c>
      <c r="K19" s="40">
        <f>P10</f>
        <v>139</v>
      </c>
    </row>
    <row r="20" spans="1:11" x14ac:dyDescent="0.35">
      <c r="A20" s="39" t="s">
        <v>47</v>
      </c>
      <c r="B20" s="41">
        <f>G11</f>
        <v>322</v>
      </c>
      <c r="J20" s="39" t="s">
        <v>5</v>
      </c>
      <c r="K20" s="41">
        <f>P11</f>
        <v>959</v>
      </c>
    </row>
    <row r="21" spans="1:11" x14ac:dyDescent="0.35">
      <c r="A21" s="42" t="s">
        <v>48</v>
      </c>
      <c r="B21" s="41">
        <f>G12</f>
        <v>189</v>
      </c>
      <c r="J21" s="42" t="s">
        <v>6</v>
      </c>
      <c r="K21" s="41">
        <f>P12</f>
        <v>614</v>
      </c>
    </row>
    <row r="22" spans="1:11" x14ac:dyDescent="0.35">
      <c r="A22" s="42" t="s">
        <v>49</v>
      </c>
      <c r="B22" s="41">
        <f>G13</f>
        <v>579</v>
      </c>
      <c r="J22" s="42" t="s">
        <v>8</v>
      </c>
      <c r="K22" s="41">
        <f>P13</f>
        <v>159</v>
      </c>
    </row>
    <row r="23" spans="1:11" ht="15" thickBot="1" x14ac:dyDescent="0.4">
      <c r="A23" s="43" t="s">
        <v>51</v>
      </c>
      <c r="B23" s="44">
        <f>G14</f>
        <v>990</v>
      </c>
      <c r="J23" s="43" t="s">
        <v>7</v>
      </c>
      <c r="K23" s="44">
        <f>P14</f>
        <v>217</v>
      </c>
    </row>
    <row r="24" spans="1:11" ht="15" thickBot="1" x14ac:dyDescent="0.4">
      <c r="A24" s="45" t="s">
        <v>15</v>
      </c>
      <c r="B24" s="27">
        <f>SUM(B19:B23)</f>
        <v>2088</v>
      </c>
      <c r="D24" s="34"/>
      <c r="E24" s="34"/>
      <c r="F24" s="35"/>
      <c r="G24" s="34"/>
      <c r="H24" s="34"/>
      <c r="J24" s="45" t="s">
        <v>15</v>
      </c>
      <c r="K24" s="27">
        <f>SUM(K19:K23)</f>
        <v>2088</v>
      </c>
    </row>
    <row r="26" spans="1:11" ht="42.75" customHeight="1" x14ac:dyDescent="0.35"/>
    <row r="27" spans="1:11" x14ac:dyDescent="0.35">
      <c r="D27" s="87"/>
      <c r="E27" s="87"/>
    </row>
    <row r="28" spans="1:11" x14ac:dyDescent="0.35">
      <c r="D28" s="33"/>
      <c r="E28" s="32"/>
    </row>
    <row r="29" spans="1:11" x14ac:dyDescent="0.35">
      <c r="E29" s="5"/>
    </row>
    <row r="30" spans="1:11" x14ac:dyDescent="0.35">
      <c r="E30" s="5"/>
    </row>
    <row r="31" spans="1:11" x14ac:dyDescent="0.35">
      <c r="E31" s="5"/>
    </row>
    <row r="32" spans="1:11" x14ac:dyDescent="0.35">
      <c r="E32" s="5"/>
    </row>
    <row r="33" spans="3:18" x14ac:dyDescent="0.35">
      <c r="E33" s="5"/>
    </row>
    <row r="34" spans="3:18" x14ac:dyDescent="0.35">
      <c r="E34" s="5"/>
    </row>
    <row r="37" spans="3:18" ht="18.75" customHeight="1" x14ac:dyDescent="0.35">
      <c r="C37" s="2" t="s">
        <v>72</v>
      </c>
      <c r="L37" s="2" t="s">
        <v>72</v>
      </c>
    </row>
    <row r="39" spans="3:18" ht="32.25" customHeight="1" x14ac:dyDescent="0.35">
      <c r="J39" s="83"/>
      <c r="K39" s="83"/>
      <c r="L39" s="83"/>
      <c r="M39" s="83"/>
      <c r="N39" s="83"/>
      <c r="O39" s="83"/>
      <c r="P39" s="83"/>
      <c r="Q39" s="83"/>
      <c r="R39" s="83"/>
    </row>
  </sheetData>
  <mergeCells count="6">
    <mergeCell ref="J39:R39"/>
    <mergeCell ref="A6:G6"/>
    <mergeCell ref="I6:O6"/>
    <mergeCell ref="A7:G7"/>
    <mergeCell ref="I7:O7"/>
    <mergeCell ref="D27:E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CF55-D249-463B-8DA5-3C1423B755D9}">
  <dimension ref="A1:R39"/>
  <sheetViews>
    <sheetView workbookViewId="0">
      <selection activeCell="J9" sqref="J9:P15"/>
    </sheetView>
  </sheetViews>
  <sheetFormatPr baseColWidth="10" defaultColWidth="11.453125" defaultRowHeight="14.5" x14ac:dyDescent="0.35"/>
  <cols>
    <col min="1" max="1" width="21.453125" style="2" customWidth="1"/>
    <col min="2" max="2" width="17.453125" style="2" customWidth="1"/>
    <col min="3" max="3" width="11.453125" style="2"/>
    <col min="4" max="4" width="14.26953125" style="2" customWidth="1"/>
    <col min="5" max="5" width="11.453125" style="2"/>
    <col min="6" max="6" width="16" style="2" customWidth="1"/>
    <col min="7" max="8" width="11.453125" style="2"/>
    <col min="9" max="9" width="9.54296875" style="2" customWidth="1"/>
    <col min="10" max="10" width="21.7265625" style="2" customWidth="1"/>
    <col min="11" max="11" width="15" style="2" customWidth="1"/>
    <col min="12" max="12" width="11.453125" style="2"/>
    <col min="13" max="13" width="13.81640625" style="2" customWidth="1"/>
    <col min="14" max="14" width="11.453125" style="2"/>
    <col min="15" max="15" width="14.81640625" style="2" customWidth="1"/>
    <col min="16" max="16384" width="11.453125" style="2"/>
  </cols>
  <sheetData>
    <row r="1" spans="1:16" x14ac:dyDescent="0.35">
      <c r="A1" s="2" t="s">
        <v>16</v>
      </c>
    </row>
    <row r="2" spans="1:16" x14ac:dyDescent="0.35">
      <c r="A2" s="2" t="s">
        <v>17</v>
      </c>
    </row>
    <row r="3" spans="1:16" x14ac:dyDescent="0.35">
      <c r="A3" s="2" t="s">
        <v>18</v>
      </c>
    </row>
    <row r="4" spans="1:16" x14ac:dyDescent="0.35">
      <c r="A4" s="2" t="s">
        <v>19</v>
      </c>
    </row>
    <row r="6" spans="1:16" ht="23.5" x14ac:dyDescent="0.55000000000000004">
      <c r="A6" s="86" t="s">
        <v>68</v>
      </c>
      <c r="B6" s="86"/>
      <c r="C6" s="86"/>
      <c r="D6" s="86"/>
      <c r="E6" s="86"/>
      <c r="F6" s="86"/>
      <c r="G6" s="86"/>
      <c r="I6" s="86" t="s">
        <v>68</v>
      </c>
      <c r="J6" s="86"/>
      <c r="K6" s="86"/>
      <c r="L6" s="86"/>
      <c r="M6" s="86"/>
      <c r="N6" s="86"/>
      <c r="O6" s="86"/>
    </row>
    <row r="7" spans="1:16" x14ac:dyDescent="0.35">
      <c r="A7" s="88" t="s">
        <v>54</v>
      </c>
      <c r="B7" s="88"/>
      <c r="C7" s="88"/>
      <c r="D7" s="88"/>
      <c r="E7" s="88"/>
      <c r="F7" s="88"/>
      <c r="G7" s="88"/>
      <c r="I7" s="88" t="s">
        <v>73</v>
      </c>
      <c r="J7" s="88"/>
      <c r="K7" s="88"/>
      <c r="L7" s="88"/>
      <c r="M7" s="88"/>
      <c r="N7" s="88"/>
      <c r="O7" s="88"/>
    </row>
    <row r="8" spans="1:16" ht="15" thickBot="1" x14ac:dyDescent="0.4"/>
    <row r="9" spans="1:16" ht="15" thickBot="1" x14ac:dyDescent="0.4">
      <c r="A9" s="49" t="s">
        <v>46</v>
      </c>
      <c r="B9" s="46" t="s">
        <v>44</v>
      </c>
      <c r="C9" s="26" t="s">
        <v>0</v>
      </c>
      <c r="D9" s="26" t="s">
        <v>11</v>
      </c>
      <c r="E9" s="26" t="s">
        <v>12</v>
      </c>
      <c r="F9" s="53" t="s">
        <v>45</v>
      </c>
      <c r="G9" s="56" t="s">
        <v>15</v>
      </c>
      <c r="J9" s="25" t="s">
        <v>1</v>
      </c>
      <c r="K9" s="26" t="s">
        <v>44</v>
      </c>
      <c r="L9" s="26" t="s">
        <v>0</v>
      </c>
      <c r="M9" s="26" t="s">
        <v>11</v>
      </c>
      <c r="N9" s="26" t="s">
        <v>12</v>
      </c>
      <c r="O9" s="26" t="s">
        <v>45</v>
      </c>
      <c r="P9" s="27" t="s">
        <v>15</v>
      </c>
    </row>
    <row r="10" spans="1:16" x14ac:dyDescent="0.35">
      <c r="A10" s="50" t="s">
        <v>50</v>
      </c>
      <c r="B10" s="47">
        <v>0</v>
      </c>
      <c r="C10" s="20">
        <v>4</v>
      </c>
      <c r="D10" s="20">
        <v>0</v>
      </c>
      <c r="E10" s="20">
        <v>0</v>
      </c>
      <c r="F10" s="54">
        <v>0</v>
      </c>
      <c r="G10" s="57">
        <f>SUM(B10:F10)</f>
        <v>4</v>
      </c>
      <c r="J10" s="39" t="s">
        <v>4</v>
      </c>
      <c r="K10" s="20">
        <v>32</v>
      </c>
      <c r="L10" s="20">
        <v>102</v>
      </c>
      <c r="M10" s="20">
        <v>5</v>
      </c>
      <c r="N10" s="20">
        <v>3</v>
      </c>
      <c r="O10" s="20">
        <v>3</v>
      </c>
      <c r="P10" s="40">
        <f>SUM(K10:O10)</f>
        <v>145</v>
      </c>
    </row>
    <row r="11" spans="1:16" x14ac:dyDescent="0.35">
      <c r="A11" s="50" t="s">
        <v>47</v>
      </c>
      <c r="B11" s="47">
        <v>74</v>
      </c>
      <c r="C11" s="20">
        <v>250</v>
      </c>
      <c r="D11" s="20">
        <v>12</v>
      </c>
      <c r="E11" s="20">
        <v>7</v>
      </c>
      <c r="F11" s="54">
        <v>1</v>
      </c>
      <c r="G11" s="58">
        <f t="shared" ref="G11:G14" si="0">SUM(B11:F11)</f>
        <v>344</v>
      </c>
      <c r="J11" s="39" t="s">
        <v>5</v>
      </c>
      <c r="K11" s="20">
        <v>213</v>
      </c>
      <c r="L11" s="20">
        <v>711</v>
      </c>
      <c r="M11" s="20">
        <v>34</v>
      </c>
      <c r="N11" s="20">
        <v>4</v>
      </c>
      <c r="O11" s="20">
        <v>0</v>
      </c>
      <c r="P11" s="41">
        <f t="shared" ref="P11:P14" si="1">SUM(K11:O11)</f>
        <v>962</v>
      </c>
    </row>
    <row r="12" spans="1:16" x14ac:dyDescent="0.35">
      <c r="A12" s="51" t="s">
        <v>48</v>
      </c>
      <c r="B12" s="47">
        <v>43</v>
      </c>
      <c r="C12" s="20">
        <v>143</v>
      </c>
      <c r="D12" s="20">
        <v>2</v>
      </c>
      <c r="E12" s="20">
        <v>0</v>
      </c>
      <c r="F12" s="54">
        <v>2</v>
      </c>
      <c r="G12" s="58">
        <f t="shared" si="0"/>
        <v>190</v>
      </c>
      <c r="J12" s="42" t="s">
        <v>6</v>
      </c>
      <c r="K12" s="20">
        <v>90</v>
      </c>
      <c r="L12" s="20">
        <v>492</v>
      </c>
      <c r="M12" s="20">
        <v>54</v>
      </c>
      <c r="N12" s="20">
        <v>7</v>
      </c>
      <c r="O12" s="20">
        <v>0</v>
      </c>
      <c r="P12" s="41">
        <f t="shared" si="1"/>
        <v>643</v>
      </c>
    </row>
    <row r="13" spans="1:16" x14ac:dyDescent="0.35">
      <c r="A13" s="51" t="s">
        <v>49</v>
      </c>
      <c r="B13" s="47">
        <v>128</v>
      </c>
      <c r="C13" s="20">
        <v>416</v>
      </c>
      <c r="D13" s="20">
        <v>25</v>
      </c>
      <c r="E13" s="20">
        <v>0</v>
      </c>
      <c r="F13" s="54">
        <v>0</v>
      </c>
      <c r="G13" s="58">
        <f t="shared" si="0"/>
        <v>569</v>
      </c>
      <c r="J13" s="42" t="s">
        <v>8</v>
      </c>
      <c r="K13" s="20">
        <v>29</v>
      </c>
      <c r="L13" s="20">
        <v>113</v>
      </c>
      <c r="M13" s="20">
        <v>9</v>
      </c>
      <c r="N13" s="20">
        <v>3</v>
      </c>
      <c r="O13" s="20">
        <v>0</v>
      </c>
      <c r="P13" s="41">
        <f t="shared" si="1"/>
        <v>154</v>
      </c>
    </row>
    <row r="14" spans="1:16" ht="15" thickBot="1" x14ac:dyDescent="0.4">
      <c r="A14" s="52" t="s">
        <v>51</v>
      </c>
      <c r="B14" s="48">
        <v>160</v>
      </c>
      <c r="C14" s="38">
        <v>778</v>
      </c>
      <c r="D14" s="38">
        <v>76</v>
      </c>
      <c r="E14" s="38">
        <v>12</v>
      </c>
      <c r="F14" s="55">
        <v>1</v>
      </c>
      <c r="G14" s="59">
        <f t="shared" si="0"/>
        <v>1027</v>
      </c>
      <c r="J14" s="43" t="s">
        <v>7</v>
      </c>
      <c r="K14" s="38">
        <v>41</v>
      </c>
      <c r="L14" s="38">
        <v>173</v>
      </c>
      <c r="M14" s="38">
        <v>13</v>
      </c>
      <c r="N14" s="38">
        <v>2</v>
      </c>
      <c r="O14" s="38">
        <v>1</v>
      </c>
      <c r="P14" s="44">
        <f t="shared" si="1"/>
        <v>230</v>
      </c>
    </row>
    <row r="15" spans="1:16" ht="15" thickBot="1" x14ac:dyDescent="0.4">
      <c r="A15" s="49" t="s">
        <v>15</v>
      </c>
      <c r="B15" s="46">
        <f>SUM(B10:B14)</f>
        <v>405</v>
      </c>
      <c r="C15" s="26">
        <f t="shared" ref="C15:G15" si="2">SUM(C10:C14)</f>
        <v>1591</v>
      </c>
      <c r="D15" s="26">
        <f t="shared" si="2"/>
        <v>115</v>
      </c>
      <c r="E15" s="26">
        <f t="shared" si="2"/>
        <v>19</v>
      </c>
      <c r="F15" s="53">
        <f t="shared" si="2"/>
        <v>4</v>
      </c>
      <c r="G15" s="56">
        <f t="shared" si="2"/>
        <v>2134</v>
      </c>
      <c r="J15" s="25" t="s">
        <v>15</v>
      </c>
      <c r="K15" s="26">
        <f>SUM(K10:K14)</f>
        <v>405</v>
      </c>
      <c r="L15" s="26">
        <f t="shared" ref="L15:P15" si="3">SUM(L10:L14)</f>
        <v>1591</v>
      </c>
      <c r="M15" s="26">
        <f t="shared" si="3"/>
        <v>115</v>
      </c>
      <c r="N15" s="26">
        <f t="shared" si="3"/>
        <v>19</v>
      </c>
      <c r="O15" s="26">
        <f t="shared" si="3"/>
        <v>4</v>
      </c>
      <c r="P15" s="27">
        <f t="shared" si="3"/>
        <v>2134</v>
      </c>
    </row>
    <row r="17" spans="1:11" ht="15" thickBot="1" x14ac:dyDescent="0.4"/>
    <row r="18" spans="1:11" ht="15" thickBot="1" x14ac:dyDescent="0.4">
      <c r="A18" s="25" t="s">
        <v>46</v>
      </c>
      <c r="B18" s="27" t="s">
        <v>15</v>
      </c>
      <c r="J18" s="25" t="s">
        <v>1</v>
      </c>
      <c r="K18" s="27" t="s">
        <v>15</v>
      </c>
    </row>
    <row r="19" spans="1:11" x14ac:dyDescent="0.35">
      <c r="A19" s="39" t="s">
        <v>50</v>
      </c>
      <c r="B19" s="40">
        <f>G10</f>
        <v>4</v>
      </c>
      <c r="J19" s="39" t="s">
        <v>4</v>
      </c>
      <c r="K19" s="40">
        <f>P10</f>
        <v>145</v>
      </c>
    </row>
    <row r="20" spans="1:11" x14ac:dyDescent="0.35">
      <c r="A20" s="39" t="s">
        <v>47</v>
      </c>
      <c r="B20" s="41">
        <f>G11</f>
        <v>344</v>
      </c>
      <c r="J20" s="39" t="s">
        <v>5</v>
      </c>
      <c r="K20" s="41">
        <f>P11</f>
        <v>962</v>
      </c>
    </row>
    <row r="21" spans="1:11" x14ac:dyDescent="0.35">
      <c r="A21" s="42" t="s">
        <v>48</v>
      </c>
      <c r="B21" s="41">
        <f>G12</f>
        <v>190</v>
      </c>
      <c r="J21" s="42" t="s">
        <v>6</v>
      </c>
      <c r="K21" s="41">
        <f>P12</f>
        <v>643</v>
      </c>
    </row>
    <row r="22" spans="1:11" x14ac:dyDescent="0.35">
      <c r="A22" s="42" t="s">
        <v>49</v>
      </c>
      <c r="B22" s="41">
        <f>G13</f>
        <v>569</v>
      </c>
      <c r="J22" s="42" t="s">
        <v>8</v>
      </c>
      <c r="K22" s="41">
        <f>P13</f>
        <v>154</v>
      </c>
    </row>
    <row r="23" spans="1:11" ht="15" thickBot="1" x14ac:dyDescent="0.4">
      <c r="A23" s="43" t="s">
        <v>51</v>
      </c>
      <c r="B23" s="44">
        <f>G14</f>
        <v>1027</v>
      </c>
      <c r="J23" s="43" t="s">
        <v>7</v>
      </c>
      <c r="K23" s="44">
        <f>P14</f>
        <v>230</v>
      </c>
    </row>
    <row r="24" spans="1:11" ht="15" thickBot="1" x14ac:dyDescent="0.4">
      <c r="A24" s="45" t="s">
        <v>15</v>
      </c>
      <c r="B24" s="27">
        <f>SUM(B19:B23)</f>
        <v>2134</v>
      </c>
      <c r="D24" s="34"/>
      <c r="E24" s="34"/>
      <c r="F24" s="35"/>
      <c r="G24" s="34"/>
      <c r="H24" s="34"/>
      <c r="J24" s="45" t="s">
        <v>15</v>
      </c>
      <c r="K24" s="27">
        <f>SUM(K19:K23)</f>
        <v>2134</v>
      </c>
    </row>
    <row r="26" spans="1:11" ht="42.75" customHeight="1" x14ac:dyDescent="0.35"/>
    <row r="27" spans="1:11" x14ac:dyDescent="0.35">
      <c r="D27" s="87"/>
      <c r="E27" s="87"/>
    </row>
    <row r="28" spans="1:11" x14ac:dyDescent="0.35">
      <c r="D28" s="33"/>
      <c r="E28" s="32"/>
    </row>
    <row r="29" spans="1:11" x14ac:dyDescent="0.35">
      <c r="E29" s="5"/>
    </row>
    <row r="30" spans="1:11" x14ac:dyDescent="0.35">
      <c r="E30" s="5"/>
    </row>
    <row r="31" spans="1:11" x14ac:dyDescent="0.35">
      <c r="E31" s="5"/>
    </row>
    <row r="32" spans="1:11" x14ac:dyDescent="0.35">
      <c r="E32" s="5"/>
    </row>
    <row r="33" spans="3:18" x14ac:dyDescent="0.35">
      <c r="E33" s="5"/>
    </row>
    <row r="34" spans="3:18" x14ac:dyDescent="0.35">
      <c r="E34" s="5"/>
    </row>
    <row r="37" spans="3:18" ht="18.75" customHeight="1" x14ac:dyDescent="0.35">
      <c r="C37" s="2" t="s">
        <v>70</v>
      </c>
      <c r="L37" s="2" t="s">
        <v>71</v>
      </c>
    </row>
    <row r="39" spans="3:18" ht="32.25" customHeight="1" x14ac:dyDescent="0.35">
      <c r="J39" s="83"/>
      <c r="K39" s="83"/>
      <c r="L39" s="83"/>
      <c r="M39" s="83"/>
      <c r="N39" s="83"/>
      <c r="O39" s="83"/>
      <c r="P39" s="83"/>
      <c r="Q39" s="83"/>
      <c r="R39" s="83"/>
    </row>
  </sheetData>
  <mergeCells count="6">
    <mergeCell ref="J39:R39"/>
    <mergeCell ref="A6:G6"/>
    <mergeCell ref="I6:O6"/>
    <mergeCell ref="A7:G7"/>
    <mergeCell ref="I7:O7"/>
    <mergeCell ref="D27:E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39D2-F74F-49D5-B2FA-096FC4CCE7EA}">
  <dimension ref="A1:R41"/>
  <sheetViews>
    <sheetView tabSelected="1" zoomScale="54" zoomScaleNormal="54" workbookViewId="0">
      <selection activeCell="I4" sqref="I4"/>
    </sheetView>
  </sheetViews>
  <sheetFormatPr baseColWidth="10" defaultColWidth="11.453125" defaultRowHeight="14.5" x14ac:dyDescent="0.35"/>
  <cols>
    <col min="1" max="1" width="30.7265625" style="2" customWidth="1"/>
    <col min="2" max="2" width="17.453125" style="2" customWidth="1"/>
    <col min="3" max="3" width="11.453125" style="2"/>
    <col min="4" max="4" width="14.26953125" style="2" customWidth="1"/>
    <col min="5" max="5" width="16.08984375" style="2" customWidth="1"/>
    <col min="6" max="6" width="16" style="2" customWidth="1"/>
    <col min="7" max="8" width="11.453125" style="2"/>
    <col min="9" max="9" width="9.54296875" style="2" customWidth="1"/>
    <col min="10" max="10" width="21.7265625" style="2" customWidth="1"/>
    <col min="11" max="11" width="15" style="2" customWidth="1"/>
    <col min="12" max="12" width="11.453125" style="2"/>
    <col min="13" max="13" width="13.81640625" style="2" customWidth="1"/>
    <col min="14" max="14" width="11.453125" style="2"/>
    <col min="15" max="15" width="14.81640625" style="2" customWidth="1"/>
    <col min="16" max="16384" width="11.453125" style="2"/>
  </cols>
  <sheetData>
    <row r="1" spans="1:15" x14ac:dyDescent="0.35">
      <c r="A1" s="2" t="s">
        <v>16</v>
      </c>
    </row>
    <row r="2" spans="1:15" x14ac:dyDescent="0.35">
      <c r="A2" s="2" t="s">
        <v>17</v>
      </c>
    </row>
    <row r="3" spans="1:15" x14ac:dyDescent="0.35">
      <c r="A3" s="2" t="s">
        <v>18</v>
      </c>
    </row>
    <row r="4" spans="1:15" x14ac:dyDescent="0.35">
      <c r="A4" s="2" t="s">
        <v>19</v>
      </c>
    </row>
    <row r="6" spans="1:15" ht="23.5" x14ac:dyDescent="0.55000000000000004">
      <c r="A6" s="86" t="s">
        <v>74</v>
      </c>
      <c r="B6" s="86"/>
      <c r="C6" s="86"/>
      <c r="D6" s="86"/>
      <c r="E6" s="86"/>
      <c r="F6" s="86"/>
      <c r="G6" s="86"/>
      <c r="I6" s="86" t="s">
        <v>74</v>
      </c>
      <c r="J6" s="86"/>
      <c r="K6" s="86"/>
      <c r="L6" s="86"/>
      <c r="M6" s="86"/>
      <c r="N6" s="86"/>
      <c r="O6" s="86"/>
    </row>
    <row r="7" spans="1:15" x14ac:dyDescent="0.35">
      <c r="A7" s="88" t="s">
        <v>81</v>
      </c>
      <c r="B7" s="88"/>
      <c r="C7" s="88"/>
      <c r="D7" s="88"/>
      <c r="E7" s="88"/>
      <c r="F7" s="88"/>
      <c r="G7" s="88"/>
      <c r="I7" s="88" t="s">
        <v>73</v>
      </c>
      <c r="J7" s="88"/>
      <c r="K7" s="88"/>
      <c r="L7" s="88"/>
      <c r="M7" s="88"/>
      <c r="N7" s="88"/>
      <c r="O7" s="88"/>
    </row>
    <row r="8" spans="1:15" ht="15" thickBot="1" x14ac:dyDescent="0.4"/>
    <row r="9" spans="1:15" ht="15" thickBot="1" x14ac:dyDescent="0.4">
      <c r="A9" s="49" t="s">
        <v>95</v>
      </c>
      <c r="B9" s="26" t="s">
        <v>0</v>
      </c>
      <c r="C9" s="26" t="s">
        <v>11</v>
      </c>
      <c r="D9" s="26" t="s">
        <v>12</v>
      </c>
      <c r="E9" s="53" t="s">
        <v>14</v>
      </c>
      <c r="F9" s="56" t="s">
        <v>15</v>
      </c>
      <c r="J9" s="25" t="s">
        <v>1</v>
      </c>
      <c r="K9" s="26" t="s">
        <v>0</v>
      </c>
      <c r="L9" s="26" t="s">
        <v>11</v>
      </c>
      <c r="M9" s="26" t="s">
        <v>12</v>
      </c>
      <c r="N9" s="53" t="s">
        <v>14</v>
      </c>
      <c r="O9" s="27" t="s">
        <v>15</v>
      </c>
    </row>
    <row r="10" spans="1:15" x14ac:dyDescent="0.35">
      <c r="A10" s="50" t="s">
        <v>4</v>
      </c>
      <c r="B10" s="47">
        <v>49</v>
      </c>
      <c r="C10" s="20">
        <v>26</v>
      </c>
      <c r="D10" s="20">
        <v>1</v>
      </c>
      <c r="E10" s="20">
        <v>0</v>
      </c>
      <c r="F10" s="57">
        <f>+B10+C10+D10+E10</f>
        <v>76</v>
      </c>
      <c r="G10" s="71"/>
      <c r="H10" s="71"/>
      <c r="I10" s="71"/>
      <c r="J10" s="39" t="s">
        <v>4</v>
      </c>
      <c r="K10" s="20">
        <v>99</v>
      </c>
      <c r="L10" s="20">
        <v>45</v>
      </c>
      <c r="M10" s="20">
        <v>3</v>
      </c>
      <c r="N10" s="20">
        <v>0</v>
      </c>
      <c r="O10" s="40">
        <f>SUM(K10:N10)</f>
        <v>147</v>
      </c>
    </row>
    <row r="11" spans="1:15" x14ac:dyDescent="0.35">
      <c r="A11" s="50" t="s">
        <v>79</v>
      </c>
      <c r="B11" s="47">
        <v>33</v>
      </c>
      <c r="C11" s="20">
        <v>13</v>
      </c>
      <c r="D11" s="20">
        <v>2</v>
      </c>
      <c r="E11" s="20">
        <v>0</v>
      </c>
      <c r="F11" s="57">
        <f t="shared" ref="F11:F14" si="0">+B11+C11+D11+E11</f>
        <v>48</v>
      </c>
      <c r="J11" s="39" t="s">
        <v>5</v>
      </c>
      <c r="K11" s="20">
        <v>711</v>
      </c>
      <c r="L11" s="20">
        <v>262</v>
      </c>
      <c r="M11" s="20">
        <v>6</v>
      </c>
      <c r="N11" s="20">
        <v>0</v>
      </c>
      <c r="O11" s="41">
        <f>SUM(K11:N11)</f>
        <v>979</v>
      </c>
    </row>
    <row r="12" spans="1:15" x14ac:dyDescent="0.35">
      <c r="A12" s="50" t="s">
        <v>82</v>
      </c>
      <c r="B12" s="47">
        <v>17</v>
      </c>
      <c r="C12" s="20">
        <v>6</v>
      </c>
      <c r="D12" s="20">
        <v>0</v>
      </c>
      <c r="E12" s="20">
        <v>0</v>
      </c>
      <c r="F12" s="57">
        <f t="shared" si="0"/>
        <v>23</v>
      </c>
      <c r="J12" s="42" t="s">
        <v>6</v>
      </c>
      <c r="K12" s="20">
        <v>386</v>
      </c>
      <c r="L12" s="20">
        <v>273</v>
      </c>
      <c r="M12" s="20">
        <v>5</v>
      </c>
      <c r="N12" s="20">
        <v>0</v>
      </c>
      <c r="O12" s="41">
        <f>SUM(K12:N12)</f>
        <v>664</v>
      </c>
    </row>
    <row r="13" spans="1:15" x14ac:dyDescent="0.35">
      <c r="A13" s="51" t="s">
        <v>5</v>
      </c>
      <c r="B13" s="47">
        <v>711</v>
      </c>
      <c r="C13" s="20">
        <v>262</v>
      </c>
      <c r="D13" s="20">
        <v>6</v>
      </c>
      <c r="E13" s="20">
        <v>0</v>
      </c>
      <c r="F13" s="57">
        <f t="shared" si="0"/>
        <v>979</v>
      </c>
      <c r="J13" s="42" t="s">
        <v>8</v>
      </c>
      <c r="K13" s="20">
        <v>90</v>
      </c>
      <c r="L13" s="20">
        <v>62</v>
      </c>
      <c r="M13" s="20">
        <v>0</v>
      </c>
      <c r="N13" s="20">
        <v>1</v>
      </c>
      <c r="O13" s="41">
        <f>SUM(K13:N13)</f>
        <v>153</v>
      </c>
    </row>
    <row r="14" spans="1:15" ht="15" thickBot="1" x14ac:dyDescent="0.4">
      <c r="A14" s="51" t="s">
        <v>80</v>
      </c>
      <c r="B14" s="47">
        <v>607</v>
      </c>
      <c r="C14" s="20">
        <v>424</v>
      </c>
      <c r="D14" s="20">
        <v>7</v>
      </c>
      <c r="E14" s="20">
        <v>2</v>
      </c>
      <c r="F14" s="57">
        <f t="shared" si="0"/>
        <v>1040</v>
      </c>
      <c r="J14" s="43" t="s">
        <v>7</v>
      </c>
      <c r="K14" s="38">
        <v>131</v>
      </c>
      <c r="L14" s="38">
        <v>89</v>
      </c>
      <c r="M14" s="38">
        <v>2</v>
      </c>
      <c r="N14" s="20">
        <v>1</v>
      </c>
      <c r="O14" s="44">
        <f>SUM(K14:N14)</f>
        <v>223</v>
      </c>
    </row>
    <row r="15" spans="1:15" ht="15" thickBot="1" x14ac:dyDescent="0.4">
      <c r="A15" s="49" t="s">
        <v>15</v>
      </c>
      <c r="B15" s="46">
        <f>SUM(B10:B14)</f>
        <v>1417</v>
      </c>
      <c r="C15" s="46">
        <f t="shared" ref="C15:F15" si="1">SUM(C10:C14)</f>
        <v>731</v>
      </c>
      <c r="D15" s="46">
        <f t="shared" si="1"/>
        <v>16</v>
      </c>
      <c r="E15" s="46">
        <f t="shared" si="1"/>
        <v>2</v>
      </c>
      <c r="F15" s="46">
        <f t="shared" si="1"/>
        <v>2166</v>
      </c>
      <c r="J15" s="25" t="s">
        <v>15</v>
      </c>
      <c r="K15" s="26">
        <f>SUM(K10:K14)</f>
        <v>1417</v>
      </c>
      <c r="L15" s="26">
        <f>SUM(L10:L14)</f>
        <v>731</v>
      </c>
      <c r="M15" s="26">
        <f>SUM(M10:M14)</f>
        <v>16</v>
      </c>
      <c r="N15" s="26">
        <f>SUM(N10:N14)</f>
        <v>2</v>
      </c>
      <c r="O15" s="27">
        <f>SUM(O10:O14)</f>
        <v>2166</v>
      </c>
    </row>
    <row r="18" spans="1:11" ht="15" thickBot="1" x14ac:dyDescent="0.4"/>
    <row r="19" spans="1:11" ht="15" thickBot="1" x14ac:dyDescent="0.4">
      <c r="A19" s="25" t="s">
        <v>95</v>
      </c>
      <c r="B19" s="27" t="s">
        <v>15</v>
      </c>
      <c r="J19" s="25" t="s">
        <v>1</v>
      </c>
      <c r="K19" s="27" t="s">
        <v>15</v>
      </c>
    </row>
    <row r="20" spans="1:11" x14ac:dyDescent="0.35">
      <c r="A20" s="50" t="s">
        <v>4</v>
      </c>
      <c r="B20" s="40">
        <f>F10</f>
        <v>76</v>
      </c>
      <c r="J20" s="39" t="s">
        <v>4</v>
      </c>
      <c r="K20" s="40">
        <f>O10</f>
        <v>147</v>
      </c>
    </row>
    <row r="21" spans="1:11" x14ac:dyDescent="0.35">
      <c r="A21" s="50" t="s">
        <v>79</v>
      </c>
      <c r="B21" s="41">
        <f>F11</f>
        <v>48</v>
      </c>
      <c r="J21" s="39" t="s">
        <v>5</v>
      </c>
      <c r="K21" s="41">
        <f>O11</f>
        <v>979</v>
      </c>
    </row>
    <row r="22" spans="1:11" x14ac:dyDescent="0.35">
      <c r="A22" s="50" t="s">
        <v>82</v>
      </c>
      <c r="B22" s="41">
        <f>+F12</f>
        <v>23</v>
      </c>
      <c r="J22" s="42" t="s">
        <v>6</v>
      </c>
      <c r="K22" s="41">
        <f>O12</f>
        <v>664</v>
      </c>
    </row>
    <row r="23" spans="1:11" x14ac:dyDescent="0.35">
      <c r="A23" s="51" t="s">
        <v>5</v>
      </c>
      <c r="B23" s="41">
        <f>F13</f>
        <v>979</v>
      </c>
      <c r="J23" s="42" t="s">
        <v>8</v>
      </c>
      <c r="K23" s="41">
        <f>O13</f>
        <v>153</v>
      </c>
    </row>
    <row r="24" spans="1:11" ht="15" thickBot="1" x14ac:dyDescent="0.4">
      <c r="A24" s="51" t="s">
        <v>80</v>
      </c>
      <c r="B24" s="41">
        <f>F14</f>
        <v>1040</v>
      </c>
      <c r="J24" s="43" t="s">
        <v>7</v>
      </c>
      <c r="K24" s="44">
        <f>O14</f>
        <v>223</v>
      </c>
    </row>
    <row r="25" spans="1:11" ht="15" thickBot="1" x14ac:dyDescent="0.4">
      <c r="A25" s="45" t="s">
        <v>15</v>
      </c>
      <c r="B25" s="27">
        <f>SUM(B20:B24)</f>
        <v>2166</v>
      </c>
      <c r="J25" s="45" t="s">
        <v>15</v>
      </c>
      <c r="K25" s="27">
        <f>SUM(K20:K24)</f>
        <v>2166</v>
      </c>
    </row>
    <row r="26" spans="1:11" x14ac:dyDescent="0.35">
      <c r="D26" s="34"/>
      <c r="E26" s="34"/>
      <c r="F26" s="35"/>
      <c r="G26" s="34"/>
      <c r="H26" s="34"/>
    </row>
    <row r="28" spans="1:11" ht="42.75" customHeight="1" x14ac:dyDescent="0.35"/>
    <row r="29" spans="1:11" x14ac:dyDescent="0.35">
      <c r="D29" s="87"/>
      <c r="E29" s="87"/>
    </row>
    <row r="30" spans="1:11" x14ac:dyDescent="0.35">
      <c r="D30" s="33"/>
      <c r="E30" s="32"/>
    </row>
    <row r="31" spans="1:11" x14ac:dyDescent="0.35">
      <c r="E31" s="5"/>
    </row>
    <row r="32" spans="1:11" x14ac:dyDescent="0.35">
      <c r="E32" s="5"/>
    </row>
    <row r="33" spans="3:18" x14ac:dyDescent="0.35">
      <c r="E33" s="5"/>
    </row>
    <row r="34" spans="3:18" x14ac:dyDescent="0.35">
      <c r="E34" s="5"/>
    </row>
    <row r="35" spans="3:18" x14ac:dyDescent="0.35">
      <c r="E35" s="5"/>
    </row>
    <row r="36" spans="3:18" x14ac:dyDescent="0.35">
      <c r="E36" s="5"/>
    </row>
    <row r="39" spans="3:18" ht="18.75" customHeight="1" x14ac:dyDescent="0.35">
      <c r="C39" s="2" t="s">
        <v>75</v>
      </c>
      <c r="L39" s="2" t="s">
        <v>76</v>
      </c>
    </row>
    <row r="41" spans="3:18" ht="32.25" customHeight="1" x14ac:dyDescent="0.35">
      <c r="J41" s="83"/>
      <c r="K41" s="83"/>
      <c r="L41" s="83"/>
      <c r="M41" s="83"/>
      <c r="N41" s="83"/>
      <c r="O41" s="83"/>
      <c r="P41" s="83"/>
      <c r="Q41" s="83"/>
      <c r="R41" s="83"/>
    </row>
  </sheetData>
  <mergeCells count="6">
    <mergeCell ref="J41:R41"/>
    <mergeCell ref="A6:G6"/>
    <mergeCell ref="I6:O6"/>
    <mergeCell ref="A7:G7"/>
    <mergeCell ref="I7:O7"/>
    <mergeCell ref="D29:E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03-FA69-4325-BF20-46963A194D5A}">
  <dimension ref="A1:AC181"/>
  <sheetViews>
    <sheetView zoomScale="55" zoomScaleNormal="55" workbookViewId="0">
      <selection activeCell="A6" sqref="A6:N6"/>
    </sheetView>
  </sheetViews>
  <sheetFormatPr baseColWidth="10" defaultRowHeight="14.5" x14ac:dyDescent="0.35"/>
  <cols>
    <col min="1" max="1" width="20.7265625" customWidth="1"/>
    <col min="8" max="8" width="11.54296875"/>
    <col min="9" max="9" width="13.453125" customWidth="1"/>
    <col min="20" max="20" width="19" customWidth="1"/>
  </cols>
  <sheetData>
    <row r="1" spans="1:16" s="2" customFormat="1" x14ac:dyDescent="0.35">
      <c r="A1" s="33" t="s">
        <v>16</v>
      </c>
    </row>
    <row r="2" spans="1:16" s="2" customFormat="1" x14ac:dyDescent="0.35">
      <c r="A2" s="2" t="s">
        <v>17</v>
      </c>
    </row>
    <row r="3" spans="1:16" s="2" customFormat="1" x14ac:dyDescent="0.35">
      <c r="A3" s="2" t="s">
        <v>18</v>
      </c>
    </row>
    <row r="4" spans="1:16" s="2" customFormat="1" x14ac:dyDescent="0.35">
      <c r="A4" s="2" t="s">
        <v>19</v>
      </c>
    </row>
    <row r="5" spans="1:16" s="2" customFormat="1" x14ac:dyDescent="0.35"/>
    <row r="6" spans="1:16" s="2" customFormat="1" ht="56.25" customHeight="1" x14ac:dyDescent="0.6">
      <c r="A6" s="85" t="s">
        <v>78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6" s="2" customFormat="1" x14ac:dyDescent="0.35"/>
    <row r="8" spans="1:16" s="2" customFormat="1" x14ac:dyDescent="0.35"/>
    <row r="9" spans="1:16" s="2" customFormat="1" x14ac:dyDescent="0.35">
      <c r="A9" s="16"/>
    </row>
    <row r="10" spans="1:16" s="2" customFormat="1" x14ac:dyDescent="0.35">
      <c r="A10" s="16"/>
    </row>
    <row r="11" spans="1:16" s="2" customFormat="1" x14ac:dyDescent="0.35">
      <c r="A11" s="15" t="s">
        <v>9</v>
      </c>
      <c r="B11" s="9" t="s">
        <v>2</v>
      </c>
      <c r="C11" s="9" t="s">
        <v>3</v>
      </c>
      <c r="D11" s="9">
        <v>2013</v>
      </c>
      <c r="E11" s="9">
        <v>2014</v>
      </c>
      <c r="F11" s="18">
        <v>2015</v>
      </c>
      <c r="G11" s="18">
        <v>2016</v>
      </c>
      <c r="H11" s="18">
        <v>2017</v>
      </c>
      <c r="I11" s="18">
        <v>2018</v>
      </c>
      <c r="J11" s="18">
        <v>2019</v>
      </c>
      <c r="K11" s="18">
        <v>2020</v>
      </c>
      <c r="L11" s="60">
        <v>2021</v>
      </c>
      <c r="M11" s="60">
        <v>2022</v>
      </c>
      <c r="N11" s="9">
        <v>2023</v>
      </c>
      <c r="O11" s="9">
        <v>2024</v>
      </c>
      <c r="P11" s="60">
        <v>2025</v>
      </c>
    </row>
    <row r="12" spans="1:16" s="2" customFormat="1" x14ac:dyDescent="0.35">
      <c r="A12" s="3" t="s">
        <v>4</v>
      </c>
      <c r="B12" s="4">
        <v>226</v>
      </c>
      <c r="C12" s="4">
        <v>265</v>
      </c>
      <c r="D12" s="4">
        <v>253</v>
      </c>
      <c r="E12" s="4">
        <v>289</v>
      </c>
      <c r="F12" s="4">
        <v>178</v>
      </c>
      <c r="G12" s="4">
        <v>177</v>
      </c>
      <c r="H12" s="4">
        <v>175</v>
      </c>
      <c r="I12" s="21">
        <v>158</v>
      </c>
      <c r="J12" s="4">
        <v>170</v>
      </c>
      <c r="K12" s="4">
        <v>159</v>
      </c>
      <c r="L12" s="4">
        <v>161</v>
      </c>
      <c r="M12" s="4">
        <v>165</v>
      </c>
      <c r="N12" s="40">
        <v>139</v>
      </c>
      <c r="O12" s="4">
        <v>145</v>
      </c>
      <c r="P12" s="4">
        <v>147</v>
      </c>
    </row>
    <row r="13" spans="1:16" s="2" customFormat="1" x14ac:dyDescent="0.35">
      <c r="A13" s="3" t="s">
        <v>5</v>
      </c>
      <c r="B13" s="4">
        <v>1076</v>
      </c>
      <c r="C13" s="4">
        <v>1041</v>
      </c>
      <c r="D13" s="4">
        <v>1086</v>
      </c>
      <c r="E13" s="4">
        <v>1131</v>
      </c>
      <c r="F13" s="4">
        <v>931</v>
      </c>
      <c r="G13" s="4">
        <v>895</v>
      </c>
      <c r="H13" s="4">
        <v>913</v>
      </c>
      <c r="I13" s="22">
        <v>932</v>
      </c>
      <c r="J13" s="4">
        <v>939</v>
      </c>
      <c r="K13" s="4">
        <v>951</v>
      </c>
      <c r="L13" s="4">
        <v>991</v>
      </c>
      <c r="M13" s="4">
        <v>986</v>
      </c>
      <c r="N13" s="41">
        <v>959</v>
      </c>
      <c r="O13" s="4">
        <v>962</v>
      </c>
      <c r="P13" s="4">
        <v>979</v>
      </c>
    </row>
    <row r="14" spans="1:16" s="2" customFormat="1" x14ac:dyDescent="0.35">
      <c r="A14" s="3" t="s">
        <v>6</v>
      </c>
      <c r="B14" s="4">
        <v>1190</v>
      </c>
      <c r="C14" s="4">
        <v>1184</v>
      </c>
      <c r="D14" s="4">
        <v>1098</v>
      </c>
      <c r="E14" s="4">
        <v>1319</v>
      </c>
      <c r="F14" s="4">
        <v>365</v>
      </c>
      <c r="G14" s="4">
        <v>716</v>
      </c>
      <c r="H14" s="4">
        <v>697</v>
      </c>
      <c r="I14" s="22">
        <v>702</v>
      </c>
      <c r="J14" s="4">
        <v>706</v>
      </c>
      <c r="K14" s="4">
        <v>732</v>
      </c>
      <c r="L14" s="4">
        <v>712</v>
      </c>
      <c r="M14" s="4">
        <v>690</v>
      </c>
      <c r="N14" s="41">
        <v>614</v>
      </c>
      <c r="O14" s="4">
        <v>643</v>
      </c>
      <c r="P14" s="4">
        <v>664</v>
      </c>
    </row>
    <row r="15" spans="1:16" s="2" customFormat="1" x14ac:dyDescent="0.35">
      <c r="A15" s="3" t="s">
        <v>8</v>
      </c>
      <c r="B15" s="4">
        <v>402</v>
      </c>
      <c r="C15" s="4">
        <v>657</v>
      </c>
      <c r="D15" s="4">
        <v>622</v>
      </c>
      <c r="E15" s="4">
        <v>634</v>
      </c>
      <c r="F15" s="4">
        <v>550</v>
      </c>
      <c r="G15" s="4">
        <v>147</v>
      </c>
      <c r="H15" s="4">
        <v>159</v>
      </c>
      <c r="I15" s="22">
        <v>148</v>
      </c>
      <c r="J15" s="4">
        <v>162</v>
      </c>
      <c r="K15" s="4">
        <v>171</v>
      </c>
      <c r="L15" s="4">
        <v>166</v>
      </c>
      <c r="M15" s="4">
        <v>168</v>
      </c>
      <c r="N15" s="41">
        <v>159</v>
      </c>
      <c r="O15" s="4">
        <v>154</v>
      </c>
      <c r="P15" s="4">
        <v>153</v>
      </c>
    </row>
    <row r="16" spans="1:16" s="2" customFormat="1" x14ac:dyDescent="0.35">
      <c r="A16" s="3" t="s">
        <v>7</v>
      </c>
      <c r="B16" s="4">
        <v>1412</v>
      </c>
      <c r="C16" s="4">
        <v>1100</v>
      </c>
      <c r="D16" s="4">
        <v>969</v>
      </c>
      <c r="E16" s="4">
        <v>1140</v>
      </c>
      <c r="F16" s="4">
        <v>220</v>
      </c>
      <c r="G16" s="4">
        <v>227</v>
      </c>
      <c r="H16" s="4">
        <v>232</v>
      </c>
      <c r="I16" s="23">
        <v>230</v>
      </c>
      <c r="J16" s="4">
        <v>234</v>
      </c>
      <c r="K16" s="4">
        <v>236</v>
      </c>
      <c r="L16" s="4">
        <v>234</v>
      </c>
      <c r="M16" s="4">
        <v>235</v>
      </c>
      <c r="N16" s="44">
        <v>217</v>
      </c>
      <c r="O16" s="4">
        <v>230</v>
      </c>
      <c r="P16" s="4">
        <v>223</v>
      </c>
    </row>
    <row r="17" spans="1:16" s="2" customFormat="1" x14ac:dyDescent="0.35">
      <c r="A17" s="14" t="s">
        <v>10</v>
      </c>
      <c r="B17" s="9">
        <f>SUM(B12:B16)</f>
        <v>4306</v>
      </c>
      <c r="C17" s="9">
        <f t="shared" ref="C17:G17" si="0">SUM(C12:C16)</f>
        <v>4247</v>
      </c>
      <c r="D17" s="9">
        <f t="shared" si="0"/>
        <v>4028</v>
      </c>
      <c r="E17" s="9">
        <f t="shared" si="0"/>
        <v>4513</v>
      </c>
      <c r="F17" s="9">
        <f t="shared" si="0"/>
        <v>2244</v>
      </c>
      <c r="G17" s="9">
        <f t="shared" si="0"/>
        <v>2162</v>
      </c>
      <c r="H17" s="9">
        <f>SUM(H12:H16)</f>
        <v>2176</v>
      </c>
      <c r="I17" s="9">
        <f>SUM(I12:I16)</f>
        <v>2170</v>
      </c>
      <c r="J17" s="9">
        <f t="shared" ref="J17:P17" si="1">SUM(J12:J16)</f>
        <v>2211</v>
      </c>
      <c r="K17" s="9">
        <f t="shared" si="1"/>
        <v>2249</v>
      </c>
      <c r="L17" s="9">
        <f t="shared" si="1"/>
        <v>2264</v>
      </c>
      <c r="M17" s="9">
        <f t="shared" si="1"/>
        <v>2244</v>
      </c>
      <c r="N17" s="9">
        <f t="shared" si="1"/>
        <v>2088</v>
      </c>
      <c r="O17" s="9">
        <f t="shared" si="1"/>
        <v>2134</v>
      </c>
      <c r="P17" s="9">
        <f t="shared" si="1"/>
        <v>2166</v>
      </c>
    </row>
    <row r="18" spans="1:16" s="2" customFormat="1" x14ac:dyDescent="0.35">
      <c r="A18" s="2" t="s">
        <v>29</v>
      </c>
    </row>
    <row r="19" spans="1:16" s="2" customFormat="1" x14ac:dyDescent="0.35">
      <c r="A19" s="2" t="s">
        <v>27</v>
      </c>
    </row>
    <row r="20" spans="1:16" s="2" customFormat="1" x14ac:dyDescent="0.35"/>
    <row r="21" spans="1:16" s="2" customFormat="1" x14ac:dyDescent="0.35"/>
    <row r="22" spans="1:16" s="2" customFormat="1" x14ac:dyDescent="0.35"/>
    <row r="23" spans="1:16" s="2" customFormat="1" x14ac:dyDescent="0.35"/>
    <row r="24" spans="1:16" s="2" customFormat="1" x14ac:dyDescent="0.35"/>
    <row r="25" spans="1:16" s="2" customFormat="1" x14ac:dyDescent="0.35"/>
    <row r="26" spans="1:16" s="2" customFormat="1" x14ac:dyDescent="0.35"/>
    <row r="27" spans="1:16" s="2" customFormat="1" x14ac:dyDescent="0.35"/>
    <row r="28" spans="1:16" s="2" customFormat="1" x14ac:dyDescent="0.35"/>
    <row r="29" spans="1:16" s="2" customFormat="1" x14ac:dyDescent="0.35"/>
    <row r="30" spans="1:16" s="2" customFormat="1" x14ac:dyDescent="0.35"/>
    <row r="31" spans="1:16" s="2" customFormat="1" x14ac:dyDescent="0.35"/>
    <row r="32" spans="1:16" s="2" customFormat="1" x14ac:dyDescent="0.35"/>
    <row r="33" spans="1:1" s="2" customFormat="1" x14ac:dyDescent="0.35"/>
    <row r="34" spans="1:1" s="2" customFormat="1" x14ac:dyDescent="0.35"/>
    <row r="35" spans="1:1" s="2" customFormat="1" x14ac:dyDescent="0.35"/>
    <row r="36" spans="1:1" s="2" customFormat="1" x14ac:dyDescent="0.35"/>
    <row r="37" spans="1:1" s="2" customFormat="1" x14ac:dyDescent="0.35"/>
    <row r="38" spans="1:1" s="2" customFormat="1" x14ac:dyDescent="0.35"/>
    <row r="39" spans="1:1" s="2" customFormat="1" x14ac:dyDescent="0.35"/>
    <row r="40" spans="1:1" s="2" customFormat="1" x14ac:dyDescent="0.35"/>
    <row r="41" spans="1:1" s="2" customFormat="1" x14ac:dyDescent="0.35"/>
    <row r="42" spans="1:1" s="2" customFormat="1" x14ac:dyDescent="0.35"/>
    <row r="43" spans="1:1" s="2" customFormat="1" x14ac:dyDescent="0.35">
      <c r="A43" s="2" t="s">
        <v>41</v>
      </c>
    </row>
    <row r="44" spans="1:1" s="2" customFormat="1" x14ac:dyDescent="0.35"/>
    <row r="45" spans="1:1" s="2" customFormat="1" x14ac:dyDescent="0.35"/>
    <row r="46" spans="1:1" s="2" customFormat="1" x14ac:dyDescent="0.35"/>
    <row r="47" spans="1:1" s="2" customFormat="1" x14ac:dyDescent="0.35"/>
    <row r="48" spans="1:1" s="2" customFormat="1" x14ac:dyDescent="0.35"/>
    <row r="49" spans="1:29" s="2" customFormat="1" ht="57.75" customHeight="1" x14ac:dyDescent="0.6">
      <c r="A49" s="85" t="s">
        <v>83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R49" s="69"/>
      <c r="S49" s="85" t="s">
        <v>84</v>
      </c>
      <c r="T49" s="85"/>
      <c r="U49" s="85"/>
      <c r="V49" s="85"/>
      <c r="W49" s="85"/>
      <c r="X49" s="85"/>
      <c r="Y49" s="85"/>
      <c r="Z49" s="85"/>
      <c r="AA49" s="85"/>
      <c r="AB49" s="85"/>
      <c r="AC49" s="69"/>
    </row>
    <row r="50" spans="1:29" s="2" customFormat="1" x14ac:dyDescent="0.35"/>
    <row r="51" spans="1:29" s="2" customFormat="1" x14ac:dyDescent="0.35">
      <c r="A51" s="16"/>
    </row>
    <row r="52" spans="1:29" s="2" customFormat="1" ht="53.25" customHeight="1" x14ac:dyDescent="0.35">
      <c r="A52" s="64" t="s">
        <v>46</v>
      </c>
      <c r="B52" s="65">
        <v>2021</v>
      </c>
      <c r="C52" s="65">
        <v>2022</v>
      </c>
      <c r="D52" s="65">
        <v>2023</v>
      </c>
      <c r="E52" s="65">
        <v>2024</v>
      </c>
      <c r="F52" s="72"/>
      <c r="G52" s="32"/>
      <c r="H52" s="32"/>
      <c r="I52" s="32"/>
      <c r="J52" s="32"/>
      <c r="K52" s="32"/>
      <c r="L52" s="32"/>
      <c r="M52" s="32"/>
      <c r="T52" s="64" t="s">
        <v>85</v>
      </c>
      <c r="U52" s="65">
        <v>2025</v>
      </c>
      <c r="V52" s="65">
        <v>2026</v>
      </c>
      <c r="W52" s="65">
        <v>2027</v>
      </c>
      <c r="X52" s="65">
        <v>2028</v>
      </c>
    </row>
    <row r="53" spans="1:29" s="2" customFormat="1" x14ac:dyDescent="0.35">
      <c r="A53" s="66" t="s">
        <v>60</v>
      </c>
      <c r="B53" s="67">
        <v>6</v>
      </c>
      <c r="C53" s="67">
        <v>8</v>
      </c>
      <c r="D53" s="62">
        <v>8</v>
      </c>
      <c r="E53" s="4">
        <v>4</v>
      </c>
      <c r="F53" s="5"/>
      <c r="G53" s="5"/>
      <c r="H53" s="5"/>
      <c r="I53" s="63"/>
      <c r="J53" s="5"/>
      <c r="K53" s="5"/>
      <c r="L53" s="5"/>
      <c r="M53" s="5"/>
      <c r="T53" s="50" t="s">
        <v>4</v>
      </c>
      <c r="U53" s="67">
        <v>76</v>
      </c>
      <c r="V53" s="67"/>
      <c r="W53" s="62"/>
      <c r="X53" s="4"/>
    </row>
    <row r="54" spans="1:29" s="2" customFormat="1" x14ac:dyDescent="0.35">
      <c r="A54" s="66" t="s">
        <v>61</v>
      </c>
      <c r="B54" s="67">
        <v>200</v>
      </c>
      <c r="C54" s="67">
        <v>360</v>
      </c>
      <c r="D54" s="62">
        <v>322</v>
      </c>
      <c r="E54" s="4">
        <v>344</v>
      </c>
      <c r="F54" s="5"/>
      <c r="G54" s="5"/>
      <c r="H54" s="5"/>
      <c r="I54" s="63"/>
      <c r="J54" s="5"/>
      <c r="K54" s="5"/>
      <c r="L54" s="5"/>
      <c r="M54" s="5"/>
      <c r="T54" s="50" t="s">
        <v>79</v>
      </c>
      <c r="U54" s="67">
        <v>48</v>
      </c>
      <c r="V54" s="67"/>
      <c r="W54" s="62"/>
      <c r="X54" s="4"/>
    </row>
    <row r="55" spans="1:29" s="2" customFormat="1" x14ac:dyDescent="0.35">
      <c r="A55" s="66" t="s">
        <v>62</v>
      </c>
      <c r="B55" s="67">
        <v>601</v>
      </c>
      <c r="C55" s="67">
        <v>169</v>
      </c>
      <c r="D55" s="62">
        <v>189</v>
      </c>
      <c r="E55" s="4">
        <v>190</v>
      </c>
      <c r="F55" s="5"/>
      <c r="G55" s="5"/>
      <c r="H55" s="5"/>
      <c r="I55" s="63"/>
      <c r="J55" s="5"/>
      <c r="K55" s="5"/>
      <c r="L55" s="5"/>
      <c r="M55" s="5"/>
      <c r="T55" s="50" t="s">
        <v>82</v>
      </c>
      <c r="U55" s="67">
        <v>23</v>
      </c>
      <c r="V55" s="67"/>
      <c r="W55" s="62"/>
      <c r="X55" s="4"/>
    </row>
    <row r="56" spans="1:29" s="2" customFormat="1" x14ac:dyDescent="0.35">
      <c r="A56" s="66" t="s">
        <v>63</v>
      </c>
      <c r="B56" s="67">
        <v>347</v>
      </c>
      <c r="C56" s="67">
        <v>614</v>
      </c>
      <c r="D56" s="62">
        <v>579</v>
      </c>
      <c r="E56" s="4">
        <v>569</v>
      </c>
      <c r="F56" s="5"/>
      <c r="G56" s="5"/>
      <c r="H56" s="5"/>
      <c r="I56" s="63"/>
      <c r="J56" s="5"/>
      <c r="K56" s="5"/>
      <c r="L56" s="5"/>
      <c r="M56" s="5"/>
      <c r="T56" s="51" t="s">
        <v>5</v>
      </c>
      <c r="U56" s="67">
        <v>979</v>
      </c>
      <c r="V56" s="67"/>
      <c r="W56" s="62"/>
      <c r="X56" s="4"/>
    </row>
    <row r="57" spans="1:29" s="2" customFormat="1" x14ac:dyDescent="0.35">
      <c r="A57" s="66" t="s">
        <v>64</v>
      </c>
      <c r="B57" s="67">
        <v>1116</v>
      </c>
      <c r="C57" s="67">
        <v>1093</v>
      </c>
      <c r="D57" s="62">
        <v>990</v>
      </c>
      <c r="E57" s="4">
        <v>1027</v>
      </c>
      <c r="F57" s="5"/>
      <c r="G57" s="5"/>
      <c r="H57" s="5"/>
      <c r="I57" s="63"/>
      <c r="J57" s="5"/>
      <c r="K57" s="5"/>
      <c r="L57" s="5"/>
      <c r="M57" s="5"/>
      <c r="T57" s="51" t="s">
        <v>80</v>
      </c>
      <c r="U57" s="67">
        <v>1040</v>
      </c>
      <c r="V57" s="67"/>
      <c r="W57" s="62"/>
      <c r="X57" s="4"/>
    </row>
    <row r="58" spans="1:29" s="2" customFormat="1" x14ac:dyDescent="0.35">
      <c r="A58" s="14" t="s">
        <v>10</v>
      </c>
      <c r="B58" s="9">
        <f>SUM(B53:B57)</f>
        <v>2270</v>
      </c>
      <c r="C58" s="9">
        <f t="shared" ref="C58:D58" si="2">SUM(C53:C57)</f>
        <v>2244</v>
      </c>
      <c r="D58" s="61">
        <f t="shared" si="2"/>
        <v>2088</v>
      </c>
      <c r="E58" s="9">
        <f t="shared" ref="E58" si="3">SUM(E53:E57)</f>
        <v>2134</v>
      </c>
      <c r="F58" s="32"/>
      <c r="G58" s="32"/>
      <c r="H58" s="32"/>
      <c r="I58" s="32"/>
      <c r="J58" s="32"/>
      <c r="K58" s="32"/>
      <c r="L58" s="32"/>
      <c r="M58" s="32"/>
      <c r="T58" s="14" t="s">
        <v>10</v>
      </c>
      <c r="U58" s="9">
        <f>SUM(U53:U57)</f>
        <v>2166</v>
      </c>
      <c r="V58" s="9">
        <f t="shared" ref="V58:X58" si="4">SUM(V53:V57)</f>
        <v>0</v>
      </c>
      <c r="W58" s="61">
        <f t="shared" si="4"/>
        <v>0</v>
      </c>
      <c r="X58" s="9">
        <f t="shared" si="4"/>
        <v>0</v>
      </c>
    </row>
    <row r="59" spans="1:29" s="2" customFormat="1" x14ac:dyDescent="0.35">
      <c r="A59" s="2" t="s">
        <v>59</v>
      </c>
      <c r="T59" s="2" t="s">
        <v>86</v>
      </c>
    </row>
    <row r="60" spans="1:29" s="2" customFormat="1" x14ac:dyDescent="0.35">
      <c r="A60" s="2" t="s">
        <v>27</v>
      </c>
      <c r="T60" s="2" t="s">
        <v>27</v>
      </c>
    </row>
    <row r="61" spans="1:29" s="2" customFormat="1" x14ac:dyDescent="0.35"/>
    <row r="62" spans="1:29" s="2" customFormat="1" x14ac:dyDescent="0.35"/>
    <row r="63" spans="1:29" s="2" customFormat="1" x14ac:dyDescent="0.35"/>
    <row r="64" spans="1:29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pans="1:20" s="2" customFormat="1" x14ac:dyDescent="0.35"/>
    <row r="82" spans="1:20" s="2" customFormat="1" x14ac:dyDescent="0.35"/>
    <row r="83" spans="1:20" s="2" customFormat="1" x14ac:dyDescent="0.35"/>
    <row r="84" spans="1:20" s="2" customFormat="1" x14ac:dyDescent="0.35"/>
    <row r="85" spans="1:20" s="2" customFormat="1" x14ac:dyDescent="0.35">
      <c r="A85" s="2" t="s">
        <v>41</v>
      </c>
    </row>
    <row r="86" spans="1:20" s="2" customFormat="1" x14ac:dyDescent="0.35"/>
    <row r="87" spans="1:20" s="2" customFormat="1" x14ac:dyDescent="0.35"/>
    <row r="88" spans="1:20" s="2" customFormat="1" x14ac:dyDescent="0.35">
      <c r="T88" s="2" t="s">
        <v>41</v>
      </c>
    </row>
    <row r="89" spans="1:20" s="2" customFormat="1" x14ac:dyDescent="0.35"/>
    <row r="90" spans="1:20" s="2" customFormat="1" x14ac:dyDescent="0.35"/>
    <row r="91" spans="1:20" s="2" customFormat="1" x14ac:dyDescent="0.35"/>
    <row r="92" spans="1:20" s="2" customFormat="1" x14ac:dyDescent="0.35"/>
    <row r="93" spans="1:20" s="2" customFormat="1" x14ac:dyDescent="0.35"/>
    <row r="94" spans="1:20" s="2" customFormat="1" x14ac:dyDescent="0.35"/>
    <row r="95" spans="1:20" s="2" customFormat="1" x14ac:dyDescent="0.35"/>
    <row r="96" spans="1:20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</sheetData>
  <mergeCells count="3">
    <mergeCell ref="A6:N6"/>
    <mergeCell ref="A49:N49"/>
    <mergeCell ref="S49:AB4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990B-A388-4EF5-B056-D4D268543B64}">
  <dimension ref="A1:AC134"/>
  <sheetViews>
    <sheetView topLeftCell="A45" zoomScale="42" zoomScaleNormal="42" workbookViewId="0">
      <selection activeCell="A6" sqref="A6:N7"/>
    </sheetView>
  </sheetViews>
  <sheetFormatPr baseColWidth="10" defaultRowHeight="14.5" x14ac:dyDescent="0.35"/>
  <cols>
    <col min="1" max="1" width="22.1796875" customWidth="1"/>
    <col min="7" max="7" width="33.81640625" customWidth="1"/>
    <col min="9" max="9" width="39.1796875" customWidth="1"/>
    <col min="16" max="16" width="38.36328125" customWidth="1"/>
    <col min="17" max="17" width="14.6328125" customWidth="1"/>
    <col min="23" max="23" width="20.1796875" customWidth="1"/>
    <col min="24" max="24" width="14.36328125" customWidth="1"/>
  </cols>
  <sheetData>
    <row r="1" spans="1:14" s="2" customFormat="1" x14ac:dyDescent="0.35">
      <c r="A1" s="33" t="s">
        <v>16</v>
      </c>
    </row>
    <row r="2" spans="1:14" s="2" customFormat="1" x14ac:dyDescent="0.35">
      <c r="A2" s="2" t="s">
        <v>17</v>
      </c>
    </row>
    <row r="3" spans="1:14" s="2" customFormat="1" x14ac:dyDescent="0.35">
      <c r="A3" s="2" t="s">
        <v>18</v>
      </c>
    </row>
    <row r="4" spans="1:14" s="2" customFormat="1" x14ac:dyDescent="0.35">
      <c r="A4" s="2" t="s">
        <v>19</v>
      </c>
    </row>
    <row r="5" spans="1:14" s="2" customFormat="1" x14ac:dyDescent="0.35"/>
    <row r="6" spans="1:14" s="2" customFormat="1" ht="56.25" customHeight="1" x14ac:dyDescent="0.35">
      <c r="A6" s="84" t="s">
        <v>91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14" s="2" customFormat="1" x14ac:dyDescent="0.3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4" s="2" customFormat="1" x14ac:dyDescent="0.35"/>
    <row r="9" spans="1:14" s="2" customFormat="1" ht="23.5" x14ac:dyDescent="0.55000000000000004">
      <c r="A9" s="82" t="s">
        <v>92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</row>
    <row r="10" spans="1:14" s="2" customFormat="1" x14ac:dyDescent="0.35">
      <c r="A10" s="16"/>
    </row>
    <row r="11" spans="1:14" s="2" customFormat="1" x14ac:dyDescent="0.35">
      <c r="A11" s="68" t="s">
        <v>9</v>
      </c>
      <c r="B11" s="9">
        <v>2021</v>
      </c>
      <c r="C11" s="9">
        <v>2022</v>
      </c>
      <c r="D11" s="9">
        <v>2023</v>
      </c>
      <c r="E11" s="9">
        <v>2024</v>
      </c>
      <c r="F11" s="9">
        <v>2025</v>
      </c>
      <c r="I11" s="15" t="s">
        <v>65</v>
      </c>
      <c r="J11" s="9">
        <v>2021</v>
      </c>
      <c r="K11" s="9">
        <v>2022</v>
      </c>
      <c r="L11" s="9">
        <v>2023</v>
      </c>
      <c r="M11" s="9">
        <v>2024</v>
      </c>
      <c r="N11" s="9">
        <v>2025</v>
      </c>
    </row>
    <row r="12" spans="1:14" s="2" customFormat="1" x14ac:dyDescent="0.35">
      <c r="A12" s="3" t="s">
        <v>4</v>
      </c>
      <c r="B12" s="4">
        <v>22</v>
      </c>
      <c r="C12" s="4">
        <v>21</v>
      </c>
      <c r="D12" s="4">
        <v>23</v>
      </c>
      <c r="E12" s="20">
        <v>32</v>
      </c>
      <c r="F12" s="75"/>
      <c r="I12" s="66" t="s">
        <v>60</v>
      </c>
      <c r="J12" s="20">
        <v>1</v>
      </c>
      <c r="K12" s="4">
        <v>1</v>
      </c>
      <c r="L12" s="47">
        <v>0</v>
      </c>
      <c r="M12" s="47">
        <v>0</v>
      </c>
      <c r="N12" s="73"/>
    </row>
    <row r="13" spans="1:14" s="2" customFormat="1" x14ac:dyDescent="0.35">
      <c r="A13" s="3" t="s">
        <v>5</v>
      </c>
      <c r="B13" s="4">
        <v>156</v>
      </c>
      <c r="C13" s="4">
        <v>173</v>
      </c>
      <c r="D13" s="4">
        <v>197</v>
      </c>
      <c r="E13" s="20">
        <v>213</v>
      </c>
      <c r="F13" s="75"/>
      <c r="I13" s="66" t="s">
        <v>61</v>
      </c>
      <c r="J13" s="20">
        <v>58</v>
      </c>
      <c r="K13" s="4">
        <v>63</v>
      </c>
      <c r="L13" s="47">
        <v>58</v>
      </c>
      <c r="M13" s="47">
        <v>74</v>
      </c>
      <c r="N13" s="73"/>
    </row>
    <row r="14" spans="1:14" s="2" customFormat="1" x14ac:dyDescent="0.35">
      <c r="A14" s="3" t="s">
        <v>6</v>
      </c>
      <c r="B14" s="4">
        <v>65</v>
      </c>
      <c r="C14" s="4">
        <v>80</v>
      </c>
      <c r="D14" s="4">
        <v>80</v>
      </c>
      <c r="E14" s="20">
        <v>90</v>
      </c>
      <c r="F14" s="75"/>
      <c r="I14" s="66" t="s">
        <v>62</v>
      </c>
      <c r="J14" s="20">
        <v>71</v>
      </c>
      <c r="K14" s="4">
        <v>38</v>
      </c>
      <c r="L14" s="47">
        <v>55</v>
      </c>
      <c r="M14" s="47">
        <v>43</v>
      </c>
      <c r="N14" s="73"/>
    </row>
    <row r="15" spans="1:14" s="2" customFormat="1" x14ac:dyDescent="0.35">
      <c r="A15" s="3" t="s">
        <v>8</v>
      </c>
      <c r="B15" s="4">
        <v>14</v>
      </c>
      <c r="C15" s="4">
        <v>19</v>
      </c>
      <c r="D15" s="4">
        <v>19</v>
      </c>
      <c r="E15" s="20">
        <v>29</v>
      </c>
      <c r="F15" s="75"/>
      <c r="I15" s="66" t="s">
        <v>63</v>
      </c>
      <c r="J15" s="20">
        <v>48</v>
      </c>
      <c r="K15" s="4">
        <v>92</v>
      </c>
      <c r="L15" s="47">
        <v>107</v>
      </c>
      <c r="M15" s="47">
        <v>128</v>
      </c>
      <c r="N15" s="73"/>
    </row>
    <row r="16" spans="1:14" s="2" customFormat="1" x14ac:dyDescent="0.35">
      <c r="A16" s="3" t="s">
        <v>7</v>
      </c>
      <c r="B16" s="4">
        <v>24</v>
      </c>
      <c r="C16" s="4">
        <v>35</v>
      </c>
      <c r="D16" s="4">
        <v>26</v>
      </c>
      <c r="E16" s="38">
        <v>41</v>
      </c>
      <c r="F16" s="75"/>
      <c r="I16" s="66" t="s">
        <v>64</v>
      </c>
      <c r="J16" s="20">
        <v>104</v>
      </c>
      <c r="K16" s="4">
        <v>134</v>
      </c>
      <c r="L16" s="48">
        <v>125</v>
      </c>
      <c r="M16" s="48">
        <v>160</v>
      </c>
      <c r="N16" s="74"/>
    </row>
    <row r="17" spans="1:29" s="2" customFormat="1" x14ac:dyDescent="0.35">
      <c r="A17" s="14" t="s">
        <v>10</v>
      </c>
      <c r="B17" s="9">
        <f>SUM(B12:B16)</f>
        <v>281</v>
      </c>
      <c r="C17" s="9">
        <f t="shared" ref="C17" si="0">SUM(C12:C16)</f>
        <v>328</v>
      </c>
      <c r="D17" s="9">
        <f>SUM(L12:L16)</f>
        <v>345</v>
      </c>
      <c r="E17" s="9">
        <f>SUM(M12:M16)</f>
        <v>405</v>
      </c>
      <c r="F17" s="9">
        <f t="shared" ref="F17" si="1">SUM(N12:N16)</f>
        <v>0</v>
      </c>
      <c r="I17" s="14" t="s">
        <v>10</v>
      </c>
      <c r="J17" s="9">
        <f>SUM(J12:J16)</f>
        <v>282</v>
      </c>
      <c r="K17" s="9">
        <f t="shared" ref="K17:N17" si="2">SUM(K12:K16)</f>
        <v>328</v>
      </c>
      <c r="L17" s="9">
        <f t="shared" si="2"/>
        <v>345</v>
      </c>
      <c r="M17" s="9">
        <f t="shared" si="2"/>
        <v>405</v>
      </c>
      <c r="N17" s="9">
        <f t="shared" si="2"/>
        <v>0</v>
      </c>
    </row>
    <row r="18" spans="1:29" s="2" customFormat="1" x14ac:dyDescent="0.35">
      <c r="B18" s="5"/>
      <c r="C18" s="5"/>
      <c r="D18" s="5"/>
    </row>
    <row r="19" spans="1:29" s="2" customFormat="1" x14ac:dyDescent="0.35">
      <c r="A19" s="2" t="s">
        <v>87</v>
      </c>
      <c r="B19" s="5"/>
      <c r="C19" s="5"/>
      <c r="D19" s="5"/>
      <c r="I19" s="2" t="s">
        <v>89</v>
      </c>
    </row>
    <row r="20" spans="1:29" s="2" customFormat="1" x14ac:dyDescent="0.35">
      <c r="A20" s="16" t="s">
        <v>0</v>
      </c>
      <c r="V20" s="37"/>
      <c r="W20" s="37"/>
      <c r="X20" s="37"/>
      <c r="Y20" s="37"/>
      <c r="Z20" s="5"/>
    </row>
    <row r="21" spans="1:29" s="2" customFormat="1" x14ac:dyDescent="0.35">
      <c r="A21" s="16" t="s">
        <v>0</v>
      </c>
    </row>
    <row r="22" spans="1:29" s="2" customFormat="1" ht="23.5" x14ac:dyDescent="0.55000000000000004">
      <c r="A22" s="82" t="s">
        <v>93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spans="1:29" s="2" customFormat="1" x14ac:dyDescent="0.35">
      <c r="A23" s="16"/>
    </row>
    <row r="24" spans="1:29" s="2" customFormat="1" x14ac:dyDescent="0.35">
      <c r="A24" s="15" t="s">
        <v>9</v>
      </c>
      <c r="B24" s="9">
        <v>2021</v>
      </c>
      <c r="C24" s="9">
        <v>2022</v>
      </c>
      <c r="D24" s="9">
        <v>2023</v>
      </c>
      <c r="E24" s="9">
        <v>2024</v>
      </c>
      <c r="F24" s="9">
        <v>2025</v>
      </c>
      <c r="I24" s="15" t="s">
        <v>65</v>
      </c>
      <c r="J24" s="9">
        <v>2021</v>
      </c>
      <c r="K24" s="9">
        <v>2022</v>
      </c>
      <c r="L24" s="9">
        <v>2023</v>
      </c>
      <c r="M24" s="9">
        <v>2024</v>
      </c>
      <c r="N24" s="79">
        <v>2025</v>
      </c>
      <c r="P24" s="64" t="s">
        <v>94</v>
      </c>
      <c r="Q24" s="9">
        <v>2025</v>
      </c>
      <c r="R24" s="9">
        <v>2026</v>
      </c>
      <c r="S24" s="9">
        <v>2027</v>
      </c>
      <c r="T24" s="9">
        <v>2028</v>
      </c>
      <c r="U24" s="9">
        <v>2029</v>
      </c>
      <c r="W24" s="36"/>
      <c r="X24" s="32"/>
      <c r="Y24" s="32"/>
      <c r="Z24" s="32"/>
      <c r="AA24" s="32"/>
      <c r="AB24" s="32"/>
      <c r="AC24" s="32"/>
    </row>
    <row r="25" spans="1:29" s="2" customFormat="1" x14ac:dyDescent="0.35">
      <c r="A25" s="3" t="s">
        <v>4</v>
      </c>
      <c r="B25" s="4">
        <v>126</v>
      </c>
      <c r="C25" s="4">
        <v>131</v>
      </c>
      <c r="D25" s="20">
        <v>100</v>
      </c>
      <c r="E25" s="20">
        <v>102</v>
      </c>
      <c r="F25" s="20">
        <v>99</v>
      </c>
      <c r="I25" s="66" t="s">
        <v>60</v>
      </c>
      <c r="J25" s="20">
        <v>5</v>
      </c>
      <c r="K25" s="4">
        <v>6</v>
      </c>
      <c r="L25" s="20">
        <v>6</v>
      </c>
      <c r="M25" s="20">
        <v>4</v>
      </c>
      <c r="N25" s="75"/>
      <c r="P25" s="80" t="s">
        <v>4</v>
      </c>
      <c r="Q25" s="81">
        <v>49</v>
      </c>
      <c r="R25" s="4"/>
      <c r="S25" s="81"/>
      <c r="T25" s="81"/>
      <c r="U25" s="7"/>
      <c r="W25" s="36"/>
      <c r="X25" s="37"/>
      <c r="Y25" s="37"/>
      <c r="Z25" s="37"/>
      <c r="AA25" s="37"/>
      <c r="AB25" s="5"/>
      <c r="AC25" s="5"/>
    </row>
    <row r="26" spans="1:29" s="2" customFormat="1" x14ac:dyDescent="0.35">
      <c r="A26" s="3" t="s">
        <v>5</v>
      </c>
      <c r="B26" s="4">
        <v>760</v>
      </c>
      <c r="C26" s="4">
        <v>746</v>
      </c>
      <c r="D26" s="20">
        <v>711</v>
      </c>
      <c r="E26" s="20">
        <v>711</v>
      </c>
      <c r="F26" s="20">
        <v>711</v>
      </c>
      <c r="I26" s="66" t="s">
        <v>61</v>
      </c>
      <c r="J26" s="20">
        <v>141</v>
      </c>
      <c r="K26" s="4">
        <v>273</v>
      </c>
      <c r="L26" s="20">
        <v>240</v>
      </c>
      <c r="M26" s="20">
        <v>250</v>
      </c>
      <c r="N26" s="75"/>
      <c r="P26" s="80" t="s">
        <v>79</v>
      </c>
      <c r="Q26" s="81">
        <v>33</v>
      </c>
      <c r="R26" s="4"/>
      <c r="S26" s="81"/>
      <c r="T26" s="81"/>
      <c r="U26" s="7"/>
      <c r="W26" s="36"/>
      <c r="X26" s="37"/>
      <c r="Y26" s="37"/>
      <c r="Z26" s="37"/>
      <c r="AA26" s="37"/>
      <c r="AB26" s="5"/>
      <c r="AC26" s="5"/>
    </row>
    <row r="27" spans="1:29" s="2" customFormat="1" x14ac:dyDescent="0.35">
      <c r="A27" s="3" t="s">
        <v>6</v>
      </c>
      <c r="B27" s="4">
        <v>508</v>
      </c>
      <c r="C27" s="4">
        <v>486</v>
      </c>
      <c r="D27" s="20">
        <v>486</v>
      </c>
      <c r="E27" s="20">
        <v>492</v>
      </c>
      <c r="F27" s="20">
        <v>386</v>
      </c>
      <c r="I27" s="66" t="s">
        <v>62</v>
      </c>
      <c r="J27" s="20">
        <v>478</v>
      </c>
      <c r="K27" s="4">
        <v>121</v>
      </c>
      <c r="L27" s="20">
        <v>124</v>
      </c>
      <c r="M27" s="20">
        <v>143</v>
      </c>
      <c r="N27" s="75"/>
      <c r="P27" s="80" t="s">
        <v>82</v>
      </c>
      <c r="Q27" s="81">
        <v>17</v>
      </c>
      <c r="R27" s="4"/>
      <c r="S27" s="81"/>
      <c r="T27" s="81"/>
      <c r="U27" s="7"/>
      <c r="W27" s="36"/>
      <c r="X27" s="37"/>
      <c r="Y27" s="37"/>
      <c r="Z27" s="37"/>
      <c r="AA27" s="37"/>
      <c r="AB27" s="5"/>
      <c r="AC27" s="5"/>
    </row>
    <row r="28" spans="1:29" s="2" customFormat="1" x14ac:dyDescent="0.35">
      <c r="A28" s="3" t="s">
        <v>8</v>
      </c>
      <c r="B28" s="4">
        <v>123</v>
      </c>
      <c r="C28" s="4">
        <v>121</v>
      </c>
      <c r="D28" s="20">
        <v>123</v>
      </c>
      <c r="E28" s="20">
        <v>113</v>
      </c>
      <c r="F28" s="20">
        <v>90</v>
      </c>
      <c r="I28" s="66" t="s">
        <v>63</v>
      </c>
      <c r="J28" s="20">
        <v>264</v>
      </c>
      <c r="K28" s="4">
        <v>477</v>
      </c>
      <c r="L28" s="20">
        <v>441</v>
      </c>
      <c r="M28" s="20">
        <v>416</v>
      </c>
      <c r="N28" s="75"/>
      <c r="P28" s="80" t="s">
        <v>5</v>
      </c>
      <c r="Q28" s="81">
        <v>711</v>
      </c>
      <c r="R28" s="4"/>
      <c r="S28" s="81"/>
      <c r="T28" s="81"/>
      <c r="U28" s="7"/>
      <c r="W28" s="36"/>
      <c r="X28" s="37"/>
      <c r="Y28" s="37"/>
      <c r="Z28" s="37"/>
      <c r="AA28" s="37"/>
      <c r="AB28" s="5"/>
      <c r="AC28" s="5"/>
    </row>
    <row r="29" spans="1:29" s="2" customFormat="1" x14ac:dyDescent="0.35">
      <c r="A29" s="3" t="s">
        <v>7</v>
      </c>
      <c r="B29" s="4">
        <v>172</v>
      </c>
      <c r="C29" s="4">
        <v>176</v>
      </c>
      <c r="D29" s="38">
        <v>174</v>
      </c>
      <c r="E29" s="38">
        <v>173</v>
      </c>
      <c r="F29" s="38">
        <v>131</v>
      </c>
      <c r="I29" s="66" t="s">
        <v>64</v>
      </c>
      <c r="J29" s="20">
        <v>805</v>
      </c>
      <c r="K29" s="4">
        <v>783</v>
      </c>
      <c r="L29" s="38">
        <v>783</v>
      </c>
      <c r="M29" s="38">
        <v>778</v>
      </c>
      <c r="N29" s="75"/>
      <c r="P29" s="80" t="s">
        <v>80</v>
      </c>
      <c r="Q29" s="81">
        <v>607</v>
      </c>
      <c r="R29" s="4"/>
      <c r="S29" s="81"/>
      <c r="T29" s="81"/>
      <c r="U29" s="7"/>
      <c r="W29" s="36"/>
      <c r="X29" s="37"/>
      <c r="Y29" s="37"/>
      <c r="Z29" s="37"/>
      <c r="AA29" s="37"/>
      <c r="AB29" s="5"/>
      <c r="AC29" s="5"/>
    </row>
    <row r="30" spans="1:29" s="2" customFormat="1" x14ac:dyDescent="0.35">
      <c r="A30" s="14" t="s">
        <v>10</v>
      </c>
      <c r="B30" s="9">
        <f>SUM(B25:B29)</f>
        <v>1689</v>
      </c>
      <c r="C30" s="9">
        <f t="shared" ref="C30:F30" si="3">SUM(C25:C29)</f>
        <v>1660</v>
      </c>
      <c r="D30" s="9">
        <f t="shared" si="3"/>
        <v>1594</v>
      </c>
      <c r="E30" s="9">
        <f t="shared" si="3"/>
        <v>1591</v>
      </c>
      <c r="F30" s="9">
        <f t="shared" si="3"/>
        <v>1417</v>
      </c>
      <c r="I30" s="14" t="s">
        <v>10</v>
      </c>
      <c r="J30" s="9">
        <f>SUM(J25:J29)</f>
        <v>1693</v>
      </c>
      <c r="K30" s="9">
        <f t="shared" ref="K30:N30" si="4">SUM(K25:K29)</f>
        <v>1660</v>
      </c>
      <c r="L30" s="9">
        <f t="shared" si="4"/>
        <v>1594</v>
      </c>
      <c r="M30" s="9">
        <f t="shared" si="4"/>
        <v>1591</v>
      </c>
      <c r="N30" s="79">
        <f t="shared" si="4"/>
        <v>0</v>
      </c>
      <c r="P30" s="78" t="s">
        <v>10</v>
      </c>
      <c r="Q30" s="9">
        <f>SUM(Q25:Q29)</f>
        <v>1417</v>
      </c>
      <c r="R30" s="9">
        <f t="shared" ref="R30:U30" si="5">SUM(R25:R29)</f>
        <v>0</v>
      </c>
      <c r="S30" s="9">
        <f t="shared" si="5"/>
        <v>0</v>
      </c>
      <c r="T30" s="9">
        <f t="shared" si="5"/>
        <v>0</v>
      </c>
      <c r="U30" s="9">
        <f t="shared" si="5"/>
        <v>0</v>
      </c>
      <c r="W30" s="36"/>
      <c r="X30" s="32"/>
      <c r="Y30" s="32"/>
      <c r="Z30" s="32"/>
      <c r="AA30" s="32"/>
      <c r="AB30" s="32"/>
      <c r="AC30" s="32"/>
    </row>
    <row r="31" spans="1:29" s="2" customFormat="1" x14ac:dyDescent="0.35">
      <c r="I31" s="2" t="s">
        <v>90</v>
      </c>
    </row>
    <row r="32" spans="1:29" s="2" customFormat="1" x14ac:dyDescent="0.35"/>
    <row r="33" spans="1:21" s="2" customFormat="1" x14ac:dyDescent="0.35"/>
    <row r="34" spans="1:21" s="2" customFormat="1" x14ac:dyDescent="0.35"/>
    <row r="35" spans="1:21" s="2" customFormat="1" x14ac:dyDescent="0.35">
      <c r="A35" s="16"/>
    </row>
    <row r="36" spans="1:21" s="2" customFormat="1" ht="23.5" x14ac:dyDescent="0.55000000000000004">
      <c r="A36" s="82" t="s">
        <v>11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</row>
    <row r="37" spans="1:21" s="2" customFormat="1" x14ac:dyDescent="0.35">
      <c r="A37" s="16"/>
    </row>
    <row r="38" spans="1:21" s="2" customFormat="1" x14ac:dyDescent="0.35">
      <c r="A38" s="15" t="s">
        <v>9</v>
      </c>
      <c r="B38" s="9">
        <v>2021</v>
      </c>
      <c r="C38" s="9">
        <v>2022</v>
      </c>
      <c r="D38" s="9">
        <v>2023</v>
      </c>
      <c r="E38" s="9">
        <v>2024</v>
      </c>
      <c r="F38" s="9">
        <v>2025</v>
      </c>
      <c r="I38" s="15" t="s">
        <v>65</v>
      </c>
      <c r="J38" s="9">
        <v>2021</v>
      </c>
      <c r="K38" s="9">
        <v>2022</v>
      </c>
      <c r="L38" s="9">
        <v>2023</v>
      </c>
      <c r="M38" s="9">
        <v>2024</v>
      </c>
      <c r="N38" s="79">
        <v>2025</v>
      </c>
      <c r="P38" s="64" t="s">
        <v>94</v>
      </c>
      <c r="Q38" s="9">
        <v>2025</v>
      </c>
      <c r="R38" s="9">
        <v>2026</v>
      </c>
      <c r="S38" s="9">
        <v>2027</v>
      </c>
      <c r="T38" s="9">
        <v>2028</v>
      </c>
      <c r="U38" s="9">
        <v>2029</v>
      </c>
    </row>
    <row r="39" spans="1:21" s="2" customFormat="1" x14ac:dyDescent="0.35">
      <c r="A39" s="3" t="s">
        <v>4</v>
      </c>
      <c r="B39" s="4">
        <v>13</v>
      </c>
      <c r="C39" s="4">
        <v>12</v>
      </c>
      <c r="D39" s="20">
        <v>9</v>
      </c>
      <c r="E39" s="20">
        <v>5</v>
      </c>
      <c r="F39" s="20">
        <v>45</v>
      </c>
      <c r="I39" s="66" t="s">
        <v>60</v>
      </c>
      <c r="J39" s="20">
        <v>0</v>
      </c>
      <c r="K39" s="4">
        <v>1</v>
      </c>
      <c r="L39" s="20">
        <v>1</v>
      </c>
      <c r="M39" s="20">
        <v>0</v>
      </c>
      <c r="N39" s="75"/>
      <c r="P39" s="76" t="s">
        <v>4</v>
      </c>
      <c r="Q39" s="20">
        <v>26</v>
      </c>
      <c r="R39" s="4"/>
      <c r="S39" s="20"/>
      <c r="T39" s="20"/>
      <c r="U39" s="7"/>
    </row>
    <row r="40" spans="1:21" s="2" customFormat="1" x14ac:dyDescent="0.35">
      <c r="A40" s="3" t="s">
        <v>5</v>
      </c>
      <c r="B40" s="4">
        <v>72</v>
      </c>
      <c r="C40" s="4">
        <v>63</v>
      </c>
      <c r="D40" s="20">
        <v>47</v>
      </c>
      <c r="E40" s="20">
        <v>34</v>
      </c>
      <c r="F40" s="20">
        <v>262</v>
      </c>
      <c r="I40" s="66" t="s">
        <v>61</v>
      </c>
      <c r="J40" s="20">
        <v>1</v>
      </c>
      <c r="K40" s="4">
        <v>20</v>
      </c>
      <c r="L40" s="20">
        <v>17</v>
      </c>
      <c r="M40" s="20">
        <v>12</v>
      </c>
      <c r="N40" s="75"/>
      <c r="P40" s="76" t="s">
        <v>79</v>
      </c>
      <c r="Q40" s="20">
        <v>13</v>
      </c>
      <c r="R40" s="4"/>
      <c r="S40" s="20"/>
      <c r="T40" s="20"/>
      <c r="U40" s="7"/>
    </row>
    <row r="41" spans="1:21" s="2" customFormat="1" x14ac:dyDescent="0.35">
      <c r="A41" s="3" t="s">
        <v>6</v>
      </c>
      <c r="B41" s="4">
        <v>135</v>
      </c>
      <c r="C41" s="4">
        <v>116</v>
      </c>
      <c r="D41" s="20">
        <v>47</v>
      </c>
      <c r="E41" s="20">
        <v>54</v>
      </c>
      <c r="F41" s="20">
        <v>273</v>
      </c>
      <c r="I41" s="66" t="s">
        <v>62</v>
      </c>
      <c r="J41" s="20">
        <v>51</v>
      </c>
      <c r="K41" s="4">
        <v>9</v>
      </c>
      <c r="L41" s="20">
        <v>9</v>
      </c>
      <c r="M41" s="20">
        <v>2</v>
      </c>
      <c r="N41" s="75"/>
      <c r="P41" s="76" t="s">
        <v>82</v>
      </c>
      <c r="Q41" s="20">
        <v>6</v>
      </c>
      <c r="R41" s="4"/>
      <c r="S41" s="20"/>
      <c r="T41" s="20"/>
      <c r="U41" s="7"/>
    </row>
    <row r="42" spans="1:21" s="2" customFormat="1" x14ac:dyDescent="0.35">
      <c r="A42" s="3" t="s">
        <v>8</v>
      </c>
      <c r="B42" s="4">
        <v>25</v>
      </c>
      <c r="C42" s="4">
        <v>23</v>
      </c>
      <c r="D42" s="20">
        <v>15</v>
      </c>
      <c r="E42" s="20">
        <v>9</v>
      </c>
      <c r="F42" s="20">
        <v>62</v>
      </c>
      <c r="I42" s="66" t="s">
        <v>63</v>
      </c>
      <c r="J42" s="20">
        <v>33</v>
      </c>
      <c r="K42" s="4">
        <v>45</v>
      </c>
      <c r="L42" s="20">
        <v>29</v>
      </c>
      <c r="M42" s="20">
        <v>25</v>
      </c>
      <c r="N42" s="75"/>
      <c r="P42" s="77" t="s">
        <v>5</v>
      </c>
      <c r="Q42" s="20">
        <v>262</v>
      </c>
      <c r="R42" s="4"/>
      <c r="S42" s="20"/>
      <c r="T42" s="20"/>
      <c r="U42" s="7"/>
    </row>
    <row r="43" spans="1:21" s="2" customFormat="1" x14ac:dyDescent="0.35">
      <c r="A43" s="3" t="s">
        <v>7</v>
      </c>
      <c r="B43" s="4">
        <v>36</v>
      </c>
      <c r="C43" s="4">
        <v>23</v>
      </c>
      <c r="D43" s="38">
        <v>15</v>
      </c>
      <c r="E43" s="38">
        <v>13</v>
      </c>
      <c r="F43" s="38">
        <v>89</v>
      </c>
      <c r="I43" s="66" t="s">
        <v>64</v>
      </c>
      <c r="J43" s="20">
        <v>196</v>
      </c>
      <c r="K43" s="4">
        <v>162</v>
      </c>
      <c r="L43" s="38">
        <v>77</v>
      </c>
      <c r="M43" s="38">
        <v>76</v>
      </c>
      <c r="N43" s="75"/>
      <c r="P43" s="77" t="s">
        <v>80</v>
      </c>
      <c r="Q43" s="20">
        <v>424</v>
      </c>
      <c r="R43" s="4"/>
      <c r="S43" s="38"/>
      <c r="T43" s="38"/>
      <c r="U43" s="7"/>
    </row>
    <row r="44" spans="1:21" s="2" customFormat="1" x14ac:dyDescent="0.35">
      <c r="A44" s="14" t="s">
        <v>10</v>
      </c>
      <c r="B44" s="9">
        <f>SUM(B39:B43)</f>
        <v>281</v>
      </c>
      <c r="C44" s="9">
        <f t="shared" ref="C44:F44" si="6">SUM(C39:C43)</f>
        <v>237</v>
      </c>
      <c r="D44" s="9">
        <f t="shared" si="6"/>
        <v>133</v>
      </c>
      <c r="E44" s="9">
        <f t="shared" si="6"/>
        <v>115</v>
      </c>
      <c r="F44" s="9">
        <f t="shared" si="6"/>
        <v>731</v>
      </c>
      <c r="I44" s="14" t="s">
        <v>10</v>
      </c>
      <c r="J44" s="9">
        <f>SUM(J39:J43)</f>
        <v>281</v>
      </c>
      <c r="K44" s="9">
        <f t="shared" ref="K44:N44" si="7">SUM(K39:K43)</f>
        <v>237</v>
      </c>
      <c r="L44" s="9">
        <f t="shared" si="7"/>
        <v>133</v>
      </c>
      <c r="M44" s="9">
        <f t="shared" si="7"/>
        <v>115</v>
      </c>
      <c r="N44" s="79">
        <f t="shared" si="7"/>
        <v>0</v>
      </c>
      <c r="P44" s="78" t="s">
        <v>10</v>
      </c>
      <c r="Q44" s="9">
        <f>SUM(Q39:Q43)</f>
        <v>731</v>
      </c>
      <c r="R44" s="9">
        <f t="shared" ref="R44:U44" si="8">SUM(R39:R43)</f>
        <v>0</v>
      </c>
      <c r="S44" s="9">
        <f t="shared" si="8"/>
        <v>0</v>
      </c>
      <c r="T44" s="9">
        <f t="shared" si="8"/>
        <v>0</v>
      </c>
      <c r="U44" s="9">
        <f t="shared" si="8"/>
        <v>0</v>
      </c>
    </row>
    <row r="45" spans="1:21" s="2" customFormat="1" x14ac:dyDescent="0.35"/>
    <row r="46" spans="1:21" s="2" customFormat="1" x14ac:dyDescent="0.35"/>
    <row r="47" spans="1:21" s="2" customFormat="1" x14ac:dyDescent="0.35"/>
    <row r="48" spans="1:21" s="2" customFormat="1" x14ac:dyDescent="0.35"/>
    <row r="49" spans="1:21" s="2" customFormat="1" ht="23.5" x14ac:dyDescent="0.55000000000000004">
      <c r="A49" s="82" t="s">
        <v>12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</row>
    <row r="50" spans="1:21" s="2" customFormat="1" x14ac:dyDescent="0.35">
      <c r="A50" s="16"/>
    </row>
    <row r="51" spans="1:21" s="2" customFormat="1" x14ac:dyDescent="0.35">
      <c r="A51" s="15" t="s">
        <v>9</v>
      </c>
      <c r="B51" s="9">
        <v>2021</v>
      </c>
      <c r="C51" s="9">
        <v>2022</v>
      </c>
      <c r="D51" s="9">
        <v>2023</v>
      </c>
      <c r="E51" s="9">
        <v>2024</v>
      </c>
      <c r="F51" s="9">
        <v>2025</v>
      </c>
      <c r="I51" s="15" t="s">
        <v>65</v>
      </c>
      <c r="J51" s="9">
        <v>2021</v>
      </c>
      <c r="K51" s="9">
        <v>2022</v>
      </c>
      <c r="L51" s="9">
        <v>2023</v>
      </c>
      <c r="M51" s="9">
        <v>2024</v>
      </c>
      <c r="N51" s="79">
        <v>2025</v>
      </c>
      <c r="P51" s="64" t="s">
        <v>94</v>
      </c>
      <c r="Q51" s="9">
        <v>2025</v>
      </c>
      <c r="R51" s="9">
        <v>2026</v>
      </c>
      <c r="S51" s="9">
        <v>2027</v>
      </c>
      <c r="T51" s="9">
        <v>2028</v>
      </c>
      <c r="U51" s="9">
        <v>2029</v>
      </c>
    </row>
    <row r="52" spans="1:21" s="2" customFormat="1" x14ac:dyDescent="0.35">
      <c r="A52" s="3" t="s">
        <v>4</v>
      </c>
      <c r="B52" s="4">
        <v>0</v>
      </c>
      <c r="C52" s="4">
        <v>1</v>
      </c>
      <c r="D52" s="20">
        <v>5</v>
      </c>
      <c r="E52" s="20">
        <v>3</v>
      </c>
      <c r="F52" s="20">
        <v>3</v>
      </c>
      <c r="I52" s="66" t="s">
        <v>60</v>
      </c>
      <c r="J52" s="20">
        <v>0</v>
      </c>
      <c r="K52" s="4">
        <v>0</v>
      </c>
      <c r="L52" s="20">
        <v>0</v>
      </c>
      <c r="M52" s="20">
        <v>0</v>
      </c>
      <c r="N52" s="75"/>
      <c r="P52" s="76" t="s">
        <v>4</v>
      </c>
      <c r="Q52" s="20">
        <v>1</v>
      </c>
      <c r="R52" s="4"/>
      <c r="S52" s="20"/>
      <c r="T52" s="20"/>
      <c r="U52" s="7"/>
    </row>
    <row r="53" spans="1:21" s="2" customFormat="1" x14ac:dyDescent="0.35">
      <c r="A53" s="3" t="s">
        <v>5</v>
      </c>
      <c r="B53" s="4">
        <v>2</v>
      </c>
      <c r="C53" s="4">
        <v>4</v>
      </c>
      <c r="D53" s="20">
        <v>4</v>
      </c>
      <c r="E53" s="20">
        <v>4</v>
      </c>
      <c r="F53" s="20">
        <v>6</v>
      </c>
      <c r="I53" s="66" t="s">
        <v>61</v>
      </c>
      <c r="J53" s="20">
        <v>0</v>
      </c>
      <c r="K53" s="4">
        <v>4</v>
      </c>
      <c r="L53" s="20">
        <v>7</v>
      </c>
      <c r="M53" s="20">
        <v>7</v>
      </c>
      <c r="N53" s="75"/>
      <c r="P53" s="76" t="s">
        <v>79</v>
      </c>
      <c r="Q53" s="20">
        <v>2</v>
      </c>
      <c r="R53" s="4"/>
      <c r="S53" s="20"/>
      <c r="T53" s="20"/>
      <c r="U53" s="7"/>
    </row>
    <row r="54" spans="1:21" s="2" customFormat="1" x14ac:dyDescent="0.35">
      <c r="A54" s="3" t="s">
        <v>6</v>
      </c>
      <c r="B54" s="4">
        <v>4</v>
      </c>
      <c r="C54" s="4">
        <v>7</v>
      </c>
      <c r="D54" s="20">
        <v>1</v>
      </c>
      <c r="E54" s="20">
        <v>7</v>
      </c>
      <c r="F54" s="20">
        <v>5</v>
      </c>
      <c r="I54" s="66" t="s">
        <v>62</v>
      </c>
      <c r="J54" s="20">
        <v>1</v>
      </c>
      <c r="K54" s="4">
        <v>1</v>
      </c>
      <c r="L54" s="20">
        <v>1</v>
      </c>
      <c r="M54" s="20">
        <v>0</v>
      </c>
      <c r="N54" s="75"/>
      <c r="P54" s="76" t="s">
        <v>82</v>
      </c>
      <c r="Q54" s="20">
        <v>0</v>
      </c>
      <c r="R54" s="4"/>
      <c r="S54" s="20"/>
      <c r="T54" s="20"/>
      <c r="U54" s="7"/>
    </row>
    <row r="55" spans="1:21" s="2" customFormat="1" x14ac:dyDescent="0.35">
      <c r="A55" s="3" t="s">
        <v>8</v>
      </c>
      <c r="B55" s="4">
        <v>4</v>
      </c>
      <c r="C55" s="4">
        <v>4</v>
      </c>
      <c r="D55" s="20">
        <v>2</v>
      </c>
      <c r="E55" s="20">
        <v>3</v>
      </c>
      <c r="F55" s="20">
        <v>0</v>
      </c>
      <c r="I55" s="66" t="s">
        <v>63</v>
      </c>
      <c r="J55" s="20">
        <v>1</v>
      </c>
      <c r="K55" s="4">
        <v>0</v>
      </c>
      <c r="L55" s="20">
        <v>1</v>
      </c>
      <c r="M55" s="20">
        <v>0</v>
      </c>
      <c r="N55" s="75"/>
      <c r="P55" s="77" t="s">
        <v>5</v>
      </c>
      <c r="Q55" s="20">
        <v>6</v>
      </c>
      <c r="R55" s="4"/>
      <c r="S55" s="20"/>
      <c r="T55" s="20"/>
      <c r="U55" s="7"/>
    </row>
    <row r="56" spans="1:21" s="2" customFormat="1" x14ac:dyDescent="0.35">
      <c r="A56" s="3" t="s">
        <v>7</v>
      </c>
      <c r="B56" s="4">
        <v>2</v>
      </c>
      <c r="C56" s="4">
        <v>0</v>
      </c>
      <c r="D56" s="38">
        <v>1</v>
      </c>
      <c r="E56" s="38">
        <v>2</v>
      </c>
      <c r="F56" s="38">
        <v>2</v>
      </c>
      <c r="I56" s="66" t="s">
        <v>64</v>
      </c>
      <c r="J56" s="20">
        <v>11</v>
      </c>
      <c r="K56" s="4">
        <v>11</v>
      </c>
      <c r="L56" s="38">
        <v>4</v>
      </c>
      <c r="M56" s="38">
        <v>12</v>
      </c>
      <c r="N56" s="75"/>
      <c r="P56" s="77" t="s">
        <v>80</v>
      </c>
      <c r="Q56" s="20">
        <v>7</v>
      </c>
      <c r="R56" s="4"/>
      <c r="S56" s="38"/>
      <c r="T56" s="38"/>
      <c r="U56" s="7"/>
    </row>
    <row r="57" spans="1:21" s="2" customFormat="1" x14ac:dyDescent="0.35">
      <c r="A57" s="14" t="s">
        <v>10</v>
      </c>
      <c r="B57" s="9">
        <f>SUM(B52:B56)</f>
        <v>12</v>
      </c>
      <c r="C57" s="9">
        <f t="shared" ref="C57:F57" si="9">SUM(C52:C56)</f>
        <v>16</v>
      </c>
      <c r="D57" s="9">
        <f t="shared" si="9"/>
        <v>13</v>
      </c>
      <c r="E57" s="9">
        <f t="shared" si="9"/>
        <v>19</v>
      </c>
      <c r="F57" s="9">
        <f t="shared" si="9"/>
        <v>16</v>
      </c>
      <c r="I57" s="14" t="s">
        <v>10</v>
      </c>
      <c r="J57" s="9">
        <f>SUM(J52:J56)</f>
        <v>13</v>
      </c>
      <c r="K57" s="9">
        <f t="shared" ref="K57:N57" si="10">SUM(K52:K56)</f>
        <v>16</v>
      </c>
      <c r="L57" s="9">
        <f t="shared" si="10"/>
        <v>13</v>
      </c>
      <c r="M57" s="9">
        <f t="shared" si="10"/>
        <v>19</v>
      </c>
      <c r="N57" s="79">
        <f t="shared" si="10"/>
        <v>0</v>
      </c>
      <c r="P57" s="78" t="s">
        <v>10</v>
      </c>
      <c r="Q57" s="9">
        <f>SUM(Q52:Q56)</f>
        <v>16</v>
      </c>
      <c r="R57" s="9">
        <f t="shared" ref="R57:U57" si="11">SUM(R52:R56)</f>
        <v>0</v>
      </c>
      <c r="S57" s="9">
        <f t="shared" si="11"/>
        <v>0</v>
      </c>
      <c r="T57" s="9">
        <f t="shared" si="11"/>
        <v>0</v>
      </c>
      <c r="U57" s="9">
        <f t="shared" si="11"/>
        <v>0</v>
      </c>
    </row>
    <row r="58" spans="1:21" s="2" customFormat="1" x14ac:dyDescent="0.35">
      <c r="A58" s="33"/>
      <c r="B58" s="32"/>
      <c r="C58" s="32"/>
      <c r="D58" s="32"/>
    </row>
    <row r="59" spans="1:21" s="2" customFormat="1" x14ac:dyDescent="0.35">
      <c r="A59" s="33"/>
      <c r="B59" s="32"/>
      <c r="C59" s="32"/>
      <c r="D59" s="32"/>
    </row>
    <row r="60" spans="1:21" s="2" customFormat="1" x14ac:dyDescent="0.35">
      <c r="A60" s="33"/>
      <c r="B60" s="32"/>
      <c r="C60" s="32"/>
      <c r="D60" s="32"/>
    </row>
    <row r="61" spans="1:21" s="2" customFormat="1" x14ac:dyDescent="0.35"/>
    <row r="62" spans="1:21" s="2" customFormat="1" x14ac:dyDescent="0.35"/>
    <row r="63" spans="1:21" s="2" customFormat="1" ht="23.5" x14ac:dyDescent="0.55000000000000004">
      <c r="A63" s="82" t="s">
        <v>96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</row>
    <row r="64" spans="1:21" s="2" customFormat="1" x14ac:dyDescent="0.35">
      <c r="A64" s="16"/>
    </row>
    <row r="65" spans="1:21" s="2" customFormat="1" x14ac:dyDescent="0.35">
      <c r="A65" s="15" t="s">
        <v>9</v>
      </c>
      <c r="B65" s="9">
        <v>2021</v>
      </c>
      <c r="C65" s="9">
        <v>2022</v>
      </c>
      <c r="D65" s="9">
        <v>2023</v>
      </c>
      <c r="E65" s="9">
        <v>2024</v>
      </c>
      <c r="F65" s="9">
        <v>2025</v>
      </c>
      <c r="I65" s="15" t="s">
        <v>65</v>
      </c>
      <c r="J65" s="9">
        <v>2021</v>
      </c>
      <c r="K65" s="9">
        <v>2022</v>
      </c>
      <c r="L65" s="9">
        <v>2023</v>
      </c>
      <c r="M65" s="9">
        <v>2024</v>
      </c>
      <c r="N65" s="9">
        <v>2025</v>
      </c>
      <c r="P65" s="64" t="s">
        <v>94</v>
      </c>
      <c r="Q65" s="9">
        <v>2025</v>
      </c>
      <c r="R65" s="9">
        <v>2026</v>
      </c>
      <c r="S65" s="9">
        <v>2027</v>
      </c>
      <c r="T65" s="9">
        <v>2028</v>
      </c>
      <c r="U65" s="9">
        <v>2029</v>
      </c>
    </row>
    <row r="66" spans="1:21" s="2" customFormat="1" x14ac:dyDescent="0.35">
      <c r="A66" s="3" t="s">
        <v>4</v>
      </c>
      <c r="B66" s="4">
        <v>0</v>
      </c>
      <c r="C66" s="4">
        <v>0</v>
      </c>
      <c r="D66" s="20">
        <v>2</v>
      </c>
      <c r="E66" s="20">
        <v>3</v>
      </c>
      <c r="F66" s="20">
        <v>0</v>
      </c>
      <c r="I66" s="66" t="s">
        <v>60</v>
      </c>
      <c r="J66" s="20">
        <v>0</v>
      </c>
      <c r="K66" s="4">
        <v>0</v>
      </c>
      <c r="L66" s="54">
        <v>1</v>
      </c>
      <c r="M66" s="54">
        <v>0</v>
      </c>
      <c r="N66" s="75"/>
      <c r="P66" s="76" t="s">
        <v>4</v>
      </c>
      <c r="Q66" s="20">
        <v>0</v>
      </c>
      <c r="R66" s="4"/>
      <c r="S66" s="20"/>
      <c r="T66" s="20"/>
      <c r="U66" s="7"/>
    </row>
    <row r="67" spans="1:21" s="2" customFormat="1" x14ac:dyDescent="0.35">
      <c r="A67" s="3" t="s">
        <v>5</v>
      </c>
      <c r="B67" s="4">
        <v>1</v>
      </c>
      <c r="C67" s="4">
        <v>0</v>
      </c>
      <c r="D67" s="20">
        <v>0</v>
      </c>
      <c r="E67" s="20">
        <v>0</v>
      </c>
      <c r="F67" s="20">
        <v>0</v>
      </c>
      <c r="I67" s="66" t="s">
        <v>61</v>
      </c>
      <c r="J67" s="20">
        <v>0</v>
      </c>
      <c r="K67" s="4">
        <v>0</v>
      </c>
      <c r="L67" s="54">
        <v>0</v>
      </c>
      <c r="M67" s="54">
        <v>1</v>
      </c>
      <c r="N67" s="75"/>
      <c r="P67" s="76" t="s">
        <v>79</v>
      </c>
      <c r="Q67" s="20">
        <v>0</v>
      </c>
      <c r="R67" s="4"/>
      <c r="S67" s="20"/>
      <c r="T67" s="20"/>
      <c r="U67" s="7"/>
    </row>
    <row r="68" spans="1:21" s="2" customFormat="1" x14ac:dyDescent="0.35">
      <c r="A68" s="3" t="s">
        <v>6</v>
      </c>
      <c r="B68" s="4">
        <v>0</v>
      </c>
      <c r="C68" s="4">
        <v>1</v>
      </c>
      <c r="D68" s="20">
        <v>0</v>
      </c>
      <c r="E68" s="20">
        <v>0</v>
      </c>
      <c r="F68" s="20">
        <v>0</v>
      </c>
      <c r="I68" s="66" t="s">
        <v>62</v>
      </c>
      <c r="J68" s="20">
        <v>0</v>
      </c>
      <c r="K68" s="4">
        <v>0</v>
      </c>
      <c r="L68" s="54">
        <v>0</v>
      </c>
      <c r="M68" s="54">
        <v>2</v>
      </c>
      <c r="N68" s="75"/>
      <c r="P68" s="76" t="s">
        <v>82</v>
      </c>
      <c r="Q68" s="20">
        <v>0</v>
      </c>
      <c r="R68" s="4"/>
      <c r="S68" s="20"/>
      <c r="T68" s="20"/>
      <c r="U68" s="7"/>
    </row>
    <row r="69" spans="1:21" s="2" customFormat="1" x14ac:dyDescent="0.35">
      <c r="A69" s="3" t="s">
        <v>8</v>
      </c>
      <c r="B69" s="4">
        <v>0</v>
      </c>
      <c r="C69" s="4">
        <v>1</v>
      </c>
      <c r="D69" s="20">
        <v>0</v>
      </c>
      <c r="E69" s="20">
        <v>0</v>
      </c>
      <c r="F69" s="20">
        <v>1</v>
      </c>
      <c r="I69" s="66" t="s">
        <v>63</v>
      </c>
      <c r="J69" s="20">
        <v>1</v>
      </c>
      <c r="K69" s="4">
        <v>0</v>
      </c>
      <c r="L69" s="54">
        <v>1</v>
      </c>
      <c r="M69" s="54">
        <v>0</v>
      </c>
      <c r="N69" s="75"/>
      <c r="P69" s="77" t="s">
        <v>5</v>
      </c>
      <c r="Q69" s="20">
        <v>0</v>
      </c>
      <c r="R69" s="4"/>
      <c r="S69" s="20"/>
      <c r="T69" s="20"/>
      <c r="U69" s="7"/>
    </row>
    <row r="70" spans="1:21" s="2" customFormat="1" x14ac:dyDescent="0.35">
      <c r="A70" s="3" t="s">
        <v>7</v>
      </c>
      <c r="B70" s="4">
        <v>0</v>
      </c>
      <c r="C70" s="4">
        <v>1</v>
      </c>
      <c r="D70" s="38">
        <v>1</v>
      </c>
      <c r="E70" s="38">
        <v>1</v>
      </c>
      <c r="F70" s="20">
        <v>1</v>
      </c>
      <c r="I70" s="66" t="s">
        <v>64</v>
      </c>
      <c r="J70" s="20">
        <v>0</v>
      </c>
      <c r="K70" s="4">
        <v>3</v>
      </c>
      <c r="L70" s="55">
        <v>1</v>
      </c>
      <c r="M70" s="55">
        <v>1</v>
      </c>
      <c r="N70" s="75"/>
      <c r="P70" s="77" t="s">
        <v>80</v>
      </c>
      <c r="Q70" s="20">
        <v>2</v>
      </c>
      <c r="R70" s="4"/>
      <c r="S70" s="38"/>
      <c r="T70" s="38"/>
      <c r="U70" s="7"/>
    </row>
    <row r="71" spans="1:21" s="2" customFormat="1" x14ac:dyDescent="0.35">
      <c r="A71" s="14" t="s">
        <v>10</v>
      </c>
      <c r="B71" s="9">
        <f>SUM(B66:B70)</f>
        <v>1</v>
      </c>
      <c r="C71" s="9">
        <f t="shared" ref="C71:F71" si="12">SUM(C66:C70)</f>
        <v>3</v>
      </c>
      <c r="D71" s="9">
        <f t="shared" si="12"/>
        <v>3</v>
      </c>
      <c r="E71" s="9">
        <f t="shared" si="12"/>
        <v>4</v>
      </c>
      <c r="F71" s="9">
        <f t="shared" si="12"/>
        <v>2</v>
      </c>
      <c r="I71" s="14" t="s">
        <v>10</v>
      </c>
      <c r="J71" s="9">
        <f>SUM(J66:J70)</f>
        <v>1</v>
      </c>
      <c r="K71" s="9">
        <f t="shared" ref="K71:N71" si="13">SUM(K66:K70)</f>
        <v>3</v>
      </c>
      <c r="L71" s="9">
        <f t="shared" si="13"/>
        <v>3</v>
      </c>
      <c r="M71" s="9">
        <f t="shared" si="13"/>
        <v>4</v>
      </c>
      <c r="N71" s="9">
        <f t="shared" si="13"/>
        <v>0</v>
      </c>
      <c r="P71" s="78" t="s">
        <v>10</v>
      </c>
      <c r="Q71" s="9">
        <f>SUM(Q66:Q70)</f>
        <v>2</v>
      </c>
      <c r="R71" s="9">
        <f t="shared" ref="R71:U71" si="14">SUM(R66:R70)</f>
        <v>0</v>
      </c>
      <c r="S71" s="9">
        <f t="shared" si="14"/>
        <v>0</v>
      </c>
      <c r="T71" s="9">
        <f t="shared" si="14"/>
        <v>0</v>
      </c>
      <c r="U71" s="9">
        <f t="shared" si="14"/>
        <v>0</v>
      </c>
    </row>
    <row r="72" spans="1:21" s="2" customFormat="1" x14ac:dyDescent="0.35"/>
    <row r="73" spans="1:21" s="2" customFormat="1" x14ac:dyDescent="0.35">
      <c r="A73" s="2" t="s">
        <v>27</v>
      </c>
      <c r="I73" s="2" t="s">
        <v>42</v>
      </c>
    </row>
    <row r="74" spans="1:21" s="2" customFormat="1" x14ac:dyDescent="0.35">
      <c r="A74" s="33" t="s">
        <v>88</v>
      </c>
      <c r="I74" s="33" t="s">
        <v>88</v>
      </c>
    </row>
    <row r="75" spans="1:21" s="2" customFormat="1" x14ac:dyDescent="0.35"/>
    <row r="76" spans="1:21" s="2" customFormat="1" x14ac:dyDescent="0.35"/>
    <row r="77" spans="1:21" s="2" customFormat="1" x14ac:dyDescent="0.35"/>
    <row r="78" spans="1:21" s="2" customFormat="1" x14ac:dyDescent="0.35">
      <c r="A78" s="15" t="s">
        <v>66</v>
      </c>
      <c r="B78" s="9" t="s">
        <v>15</v>
      </c>
      <c r="C78" s="32"/>
      <c r="D78" s="32"/>
      <c r="I78" s="15" t="s">
        <v>66</v>
      </c>
      <c r="J78" s="9" t="s">
        <v>15</v>
      </c>
    </row>
    <row r="79" spans="1:21" s="2" customFormat="1" x14ac:dyDescent="0.35">
      <c r="A79" s="6" t="s">
        <v>67</v>
      </c>
      <c r="B79" s="4">
        <f>+B71+B57+B44+B30+B17</f>
        <v>2264</v>
      </c>
      <c r="C79" s="5"/>
      <c r="D79" s="5"/>
      <c r="I79" s="6" t="s">
        <v>67</v>
      </c>
      <c r="J79" s="4">
        <f>+J71+J57+J44+J30+J17</f>
        <v>2270</v>
      </c>
    </row>
    <row r="80" spans="1:21" s="2" customFormat="1" x14ac:dyDescent="0.35">
      <c r="A80" s="6">
        <v>2022</v>
      </c>
      <c r="B80" s="4">
        <f>+C71+C57+C44+C30+C17</f>
        <v>2244</v>
      </c>
      <c r="C80" s="5"/>
      <c r="D80" s="5"/>
      <c r="I80" s="6">
        <v>2022</v>
      </c>
      <c r="J80" s="4">
        <f>+K71+K57+K44+K30+K17</f>
        <v>2244</v>
      </c>
    </row>
    <row r="81" spans="1:10" s="2" customFormat="1" x14ac:dyDescent="0.35">
      <c r="A81" s="6">
        <v>2023</v>
      </c>
      <c r="B81" s="4">
        <f>+D17+D30+D44+D57+D71</f>
        <v>2088</v>
      </c>
      <c r="C81" s="5"/>
      <c r="D81" s="5"/>
      <c r="I81" s="6">
        <v>2023</v>
      </c>
      <c r="J81" s="4">
        <f>+L71+L57+L44+L30+L17</f>
        <v>2088</v>
      </c>
    </row>
    <row r="82" spans="1:10" s="2" customFormat="1" x14ac:dyDescent="0.35">
      <c r="A82" s="6">
        <v>2024</v>
      </c>
      <c r="B82" s="4">
        <f>+E71+E57+E44+E30+E17</f>
        <v>2134</v>
      </c>
      <c r="C82" s="5"/>
      <c r="D82" s="5"/>
      <c r="I82" s="6">
        <v>2024</v>
      </c>
      <c r="J82" s="4">
        <f>+M71+M57+M44+M30+M17</f>
        <v>2134</v>
      </c>
    </row>
    <row r="83" spans="1:10" s="2" customFormat="1" x14ac:dyDescent="0.35">
      <c r="A83" s="6">
        <v>2025</v>
      </c>
      <c r="B83" s="4">
        <f>+F71+F57+F44+F30</f>
        <v>2166</v>
      </c>
      <c r="C83" s="5"/>
      <c r="D83" s="5"/>
      <c r="I83" s="6">
        <v>2025</v>
      </c>
      <c r="J83" s="4">
        <f>+Q71+Q57+Q44+Q30</f>
        <v>2166</v>
      </c>
    </row>
    <row r="84" spans="1:10" s="2" customFormat="1" x14ac:dyDescent="0.35"/>
    <row r="85" spans="1:10" s="2" customFormat="1" x14ac:dyDescent="0.35"/>
    <row r="86" spans="1:10" s="2" customFormat="1" x14ac:dyDescent="0.35"/>
    <row r="87" spans="1:10" s="2" customFormat="1" ht="37.5" customHeight="1" x14ac:dyDescent="0.35">
      <c r="A87" s="83" t="s">
        <v>98</v>
      </c>
      <c r="B87" s="83"/>
      <c r="C87" s="83"/>
      <c r="D87" s="83"/>
      <c r="E87" s="83"/>
      <c r="F87" s="83"/>
      <c r="G87" s="83"/>
      <c r="H87" s="83"/>
      <c r="I87" s="83"/>
    </row>
    <row r="88" spans="1:10" s="2" customFormat="1" x14ac:dyDescent="0.35"/>
    <row r="89" spans="1:10" s="2" customFormat="1" x14ac:dyDescent="0.35">
      <c r="A89" s="2" t="s">
        <v>97</v>
      </c>
    </row>
    <row r="90" spans="1:10" s="2" customFormat="1" x14ac:dyDescent="0.35"/>
    <row r="91" spans="1:10" s="2" customFormat="1" x14ac:dyDescent="0.35"/>
    <row r="92" spans="1:10" s="2" customFormat="1" x14ac:dyDescent="0.35"/>
    <row r="93" spans="1:10" s="2" customFormat="1" x14ac:dyDescent="0.35"/>
    <row r="94" spans="1:10" s="2" customFormat="1" x14ac:dyDescent="0.35"/>
    <row r="95" spans="1:10" s="2" customFormat="1" x14ac:dyDescent="0.35"/>
    <row r="96" spans="1:10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</sheetData>
  <mergeCells count="7">
    <mergeCell ref="A36:U36"/>
    <mergeCell ref="A87:I87"/>
    <mergeCell ref="A6:N7"/>
    <mergeCell ref="A9:N9"/>
    <mergeCell ref="A22:U22"/>
    <mergeCell ref="A49:U49"/>
    <mergeCell ref="A63:U6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zoomScale="93" zoomScaleNormal="93" workbookViewId="0">
      <selection activeCell="Q9" sqref="Q9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25</v>
      </c>
      <c r="B6" s="86"/>
      <c r="C6" s="86"/>
      <c r="D6" s="86"/>
      <c r="E6" s="86"/>
      <c r="F6" s="86"/>
      <c r="G6" s="86"/>
    </row>
    <row r="9" spans="1:7" x14ac:dyDescent="0.35">
      <c r="A9" s="10" t="s">
        <v>1</v>
      </c>
      <c r="B9" s="11" t="s">
        <v>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</row>
    <row r="10" spans="1:7" x14ac:dyDescent="0.35">
      <c r="A10" s="6" t="s">
        <v>4</v>
      </c>
      <c r="B10" s="4">
        <v>135</v>
      </c>
      <c r="C10" s="4">
        <v>91</v>
      </c>
      <c r="D10" s="4">
        <v>0</v>
      </c>
      <c r="E10" s="4">
        <v>0</v>
      </c>
      <c r="F10" s="4">
        <v>0</v>
      </c>
      <c r="G10" s="4">
        <f>SUM(B10:F10)</f>
        <v>226</v>
      </c>
    </row>
    <row r="11" spans="1:7" x14ac:dyDescent="0.35">
      <c r="A11" s="6" t="s">
        <v>5</v>
      </c>
      <c r="B11" s="4">
        <v>640</v>
      </c>
      <c r="C11" s="4">
        <v>431</v>
      </c>
      <c r="D11" s="4">
        <v>5</v>
      </c>
      <c r="E11" s="4">
        <v>0</v>
      </c>
      <c r="F11" s="4">
        <v>0</v>
      </c>
      <c r="G11" s="4">
        <f t="shared" ref="G11:G14" si="0">SUM(B11:F11)</f>
        <v>1076</v>
      </c>
    </row>
    <row r="12" spans="1:7" x14ac:dyDescent="0.35">
      <c r="A12" s="6" t="s">
        <v>6</v>
      </c>
      <c r="B12" s="4">
        <v>372</v>
      </c>
      <c r="C12" s="4">
        <v>763</v>
      </c>
      <c r="D12" s="4">
        <v>50</v>
      </c>
      <c r="E12" s="4">
        <v>5</v>
      </c>
      <c r="F12" s="4">
        <v>0</v>
      </c>
      <c r="G12" s="4">
        <f t="shared" si="0"/>
        <v>1190</v>
      </c>
    </row>
    <row r="13" spans="1:7" x14ac:dyDescent="0.35">
      <c r="A13" s="6" t="s">
        <v>8</v>
      </c>
      <c r="B13" s="4">
        <v>138</v>
      </c>
      <c r="C13" s="4">
        <v>256</v>
      </c>
      <c r="D13" s="4">
        <v>8</v>
      </c>
      <c r="E13" s="4">
        <v>0</v>
      </c>
      <c r="F13" s="4">
        <v>0</v>
      </c>
      <c r="G13" s="4">
        <f t="shared" si="0"/>
        <v>402</v>
      </c>
    </row>
    <row r="14" spans="1:7" x14ac:dyDescent="0.35">
      <c r="A14" s="6" t="s">
        <v>7</v>
      </c>
      <c r="B14" s="4">
        <v>305</v>
      </c>
      <c r="C14" s="4">
        <v>1042</v>
      </c>
      <c r="D14" s="4">
        <v>64</v>
      </c>
      <c r="E14" s="4">
        <v>1</v>
      </c>
      <c r="F14" s="4">
        <v>0</v>
      </c>
      <c r="G14" s="4">
        <f t="shared" si="0"/>
        <v>1412</v>
      </c>
    </row>
    <row r="15" spans="1:7" x14ac:dyDescent="0.35">
      <c r="A15" s="8" t="s">
        <v>15</v>
      </c>
      <c r="B15" s="9">
        <f>SUM(B10:B14)</f>
        <v>1590</v>
      </c>
      <c r="C15" s="9">
        <f t="shared" ref="C15:G15" si="1">SUM(C10:C14)</f>
        <v>2583</v>
      </c>
      <c r="D15" s="9">
        <f t="shared" si="1"/>
        <v>127</v>
      </c>
      <c r="E15" s="9">
        <f t="shared" si="1"/>
        <v>6</v>
      </c>
      <c r="F15" s="9">
        <f t="shared" si="1"/>
        <v>0</v>
      </c>
      <c r="G15" s="9">
        <f t="shared" si="1"/>
        <v>4306</v>
      </c>
    </row>
    <row r="18" spans="1:2" x14ac:dyDescent="0.35">
      <c r="A18" s="10" t="s">
        <v>1</v>
      </c>
      <c r="B18" s="11" t="s">
        <v>15</v>
      </c>
    </row>
    <row r="19" spans="1:2" x14ac:dyDescent="0.35">
      <c r="A19" s="7" t="s">
        <v>4</v>
      </c>
      <c r="B19" s="4">
        <f>G10</f>
        <v>226</v>
      </c>
    </row>
    <row r="20" spans="1:2" x14ac:dyDescent="0.35">
      <c r="A20" s="7" t="s">
        <v>5</v>
      </c>
      <c r="B20" s="4">
        <f>G11</f>
        <v>1076</v>
      </c>
    </row>
    <row r="21" spans="1:2" x14ac:dyDescent="0.35">
      <c r="A21" s="7" t="s">
        <v>6</v>
      </c>
      <c r="B21" s="4">
        <f>G12</f>
        <v>1190</v>
      </c>
    </row>
    <row r="22" spans="1:2" x14ac:dyDescent="0.35">
      <c r="A22" s="7" t="s">
        <v>8</v>
      </c>
      <c r="B22" s="4">
        <f>G13</f>
        <v>402</v>
      </c>
    </row>
    <row r="23" spans="1:2" x14ac:dyDescent="0.35">
      <c r="A23" s="7" t="s">
        <v>7</v>
      </c>
      <c r="B23" s="4">
        <f>G14</f>
        <v>1412</v>
      </c>
    </row>
    <row r="24" spans="1:2" x14ac:dyDescent="0.35">
      <c r="A24" s="14" t="s">
        <v>15</v>
      </c>
      <c r="B24" s="9">
        <f>SUM(B19:B23)</f>
        <v>4306</v>
      </c>
    </row>
    <row r="39" spans="4:4" x14ac:dyDescent="0.35">
      <c r="D39" s="2" t="s">
        <v>37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zoomScale="90" zoomScaleNormal="90" workbookViewId="0"/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24</v>
      </c>
      <c r="B6" s="86"/>
      <c r="C6" s="86"/>
      <c r="D6" s="86"/>
      <c r="E6" s="86"/>
      <c r="F6" s="86"/>
      <c r="G6" s="86"/>
    </row>
    <row r="9" spans="1:7" x14ac:dyDescent="0.3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35">
      <c r="A10" s="6" t="s">
        <v>4</v>
      </c>
      <c r="B10" s="4">
        <v>179</v>
      </c>
      <c r="C10" s="4">
        <v>82</v>
      </c>
      <c r="D10" s="4">
        <v>4</v>
      </c>
      <c r="E10" s="4">
        <v>0</v>
      </c>
      <c r="F10" s="4">
        <v>0</v>
      </c>
      <c r="G10" s="4">
        <f>SUM(B10:F10)</f>
        <v>265</v>
      </c>
    </row>
    <row r="11" spans="1:7" x14ac:dyDescent="0.35">
      <c r="A11" s="6" t="s">
        <v>5</v>
      </c>
      <c r="B11" s="4">
        <v>660</v>
      </c>
      <c r="C11" s="4">
        <v>372</v>
      </c>
      <c r="D11" s="4">
        <v>8</v>
      </c>
      <c r="E11" s="4">
        <v>1</v>
      </c>
      <c r="F11" s="4">
        <v>0</v>
      </c>
      <c r="G11" s="4">
        <f t="shared" ref="G11:G14" si="0">SUM(B11:F11)</f>
        <v>1041</v>
      </c>
    </row>
    <row r="12" spans="1:7" x14ac:dyDescent="0.35">
      <c r="A12" s="6" t="s">
        <v>6</v>
      </c>
      <c r="B12" s="4">
        <v>464</v>
      </c>
      <c r="C12" s="4">
        <v>681</v>
      </c>
      <c r="D12" s="4">
        <v>37</v>
      </c>
      <c r="E12" s="4">
        <v>2</v>
      </c>
      <c r="F12" s="4">
        <v>0</v>
      </c>
      <c r="G12" s="4">
        <f t="shared" si="0"/>
        <v>1184</v>
      </c>
    </row>
    <row r="13" spans="1:7" x14ac:dyDescent="0.35">
      <c r="A13" s="6" t="s">
        <v>8</v>
      </c>
      <c r="B13" s="4">
        <v>164</v>
      </c>
      <c r="C13" s="4">
        <v>481</v>
      </c>
      <c r="D13" s="4">
        <v>12</v>
      </c>
      <c r="E13" s="4">
        <v>0</v>
      </c>
      <c r="F13" s="4">
        <v>0</v>
      </c>
      <c r="G13" s="4">
        <f t="shared" si="0"/>
        <v>657</v>
      </c>
    </row>
    <row r="14" spans="1:7" x14ac:dyDescent="0.35">
      <c r="A14" s="6" t="s">
        <v>7</v>
      </c>
      <c r="B14" s="4">
        <v>290</v>
      </c>
      <c r="C14" s="4">
        <v>766</v>
      </c>
      <c r="D14" s="4">
        <v>42</v>
      </c>
      <c r="E14" s="4">
        <v>1</v>
      </c>
      <c r="F14" s="4">
        <v>1</v>
      </c>
      <c r="G14" s="4">
        <f t="shared" si="0"/>
        <v>1100</v>
      </c>
    </row>
    <row r="15" spans="1:7" x14ac:dyDescent="0.35">
      <c r="A15" s="8" t="s">
        <v>15</v>
      </c>
      <c r="B15" s="9">
        <f>SUM(B10:B14)</f>
        <v>1757</v>
      </c>
      <c r="C15" s="9">
        <f t="shared" ref="C15:G15" si="1">SUM(C10:C14)</f>
        <v>2382</v>
      </c>
      <c r="D15" s="9">
        <f t="shared" si="1"/>
        <v>103</v>
      </c>
      <c r="E15" s="9">
        <f t="shared" si="1"/>
        <v>4</v>
      </c>
      <c r="F15" s="9">
        <f t="shared" si="1"/>
        <v>1</v>
      </c>
      <c r="G15" s="9">
        <f t="shared" si="1"/>
        <v>4247</v>
      </c>
    </row>
    <row r="18" spans="1:9" x14ac:dyDescent="0.35">
      <c r="A18" s="8" t="s">
        <v>1</v>
      </c>
      <c r="B18" s="9" t="s">
        <v>15</v>
      </c>
    </row>
    <row r="19" spans="1:9" x14ac:dyDescent="0.35">
      <c r="A19" s="7" t="s">
        <v>4</v>
      </c>
      <c r="B19" s="4">
        <f>G10</f>
        <v>265</v>
      </c>
    </row>
    <row r="20" spans="1:9" x14ac:dyDescent="0.35">
      <c r="A20" s="7" t="s">
        <v>5</v>
      </c>
      <c r="B20" s="4">
        <f>G11</f>
        <v>1041</v>
      </c>
    </row>
    <row r="21" spans="1:9" x14ac:dyDescent="0.35">
      <c r="A21" s="7" t="s">
        <v>6</v>
      </c>
      <c r="B21" s="4">
        <f>G12</f>
        <v>1184</v>
      </c>
    </row>
    <row r="22" spans="1:9" x14ac:dyDescent="0.35">
      <c r="A22" s="7" t="s">
        <v>8</v>
      </c>
      <c r="B22" s="4">
        <f>G13</f>
        <v>657</v>
      </c>
    </row>
    <row r="23" spans="1:9" x14ac:dyDescent="0.35">
      <c r="A23" s="7" t="s">
        <v>7</v>
      </c>
      <c r="B23" s="4">
        <f>G14</f>
        <v>1100</v>
      </c>
    </row>
    <row r="24" spans="1:9" x14ac:dyDescent="0.35">
      <c r="A24" s="14" t="s">
        <v>15</v>
      </c>
      <c r="B24" s="9">
        <f>SUM(B19:B23)</f>
        <v>4247</v>
      </c>
    </row>
    <row r="30" spans="1:9" x14ac:dyDescent="0.35">
      <c r="I30" s="2" t="s">
        <v>36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zoomScale="95" zoomScaleNormal="95" workbookViewId="0">
      <selection activeCell="V19" sqref="V19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23</v>
      </c>
      <c r="B6" s="86"/>
      <c r="C6" s="86"/>
      <c r="D6" s="86"/>
      <c r="E6" s="86"/>
      <c r="F6" s="86"/>
      <c r="G6" s="86"/>
    </row>
    <row r="9" spans="1:7" x14ac:dyDescent="0.3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35">
      <c r="A10" s="6" t="s">
        <v>4</v>
      </c>
      <c r="B10" s="4">
        <v>176</v>
      </c>
      <c r="C10" s="4">
        <v>75</v>
      </c>
      <c r="D10" s="4">
        <v>2</v>
      </c>
      <c r="E10" s="4">
        <v>0</v>
      </c>
      <c r="F10" s="4">
        <v>0</v>
      </c>
      <c r="G10" s="4">
        <f>SUM(B10:F10)</f>
        <v>253</v>
      </c>
    </row>
    <row r="11" spans="1:7" x14ac:dyDescent="0.35">
      <c r="A11" s="6" t="s">
        <v>5</v>
      </c>
      <c r="B11" s="4">
        <v>736</v>
      </c>
      <c r="C11" s="4">
        <v>344</v>
      </c>
      <c r="D11" s="4">
        <v>5</v>
      </c>
      <c r="E11" s="4">
        <v>1</v>
      </c>
      <c r="F11" s="4">
        <v>0</v>
      </c>
      <c r="G11" s="4">
        <f t="shared" ref="G11:G14" si="0">SUM(B11:F11)</f>
        <v>1086</v>
      </c>
    </row>
    <row r="12" spans="1:7" x14ac:dyDescent="0.35">
      <c r="A12" s="6" t="s">
        <v>6</v>
      </c>
      <c r="B12" s="4">
        <v>437</v>
      </c>
      <c r="C12" s="4">
        <v>611</v>
      </c>
      <c r="D12" s="4">
        <v>50</v>
      </c>
      <c r="E12" s="4">
        <v>0</v>
      </c>
      <c r="F12" s="4">
        <v>0</v>
      </c>
      <c r="G12" s="4">
        <f t="shared" si="0"/>
        <v>1098</v>
      </c>
    </row>
    <row r="13" spans="1:7" x14ac:dyDescent="0.35">
      <c r="A13" s="6" t="s">
        <v>8</v>
      </c>
      <c r="B13" s="4">
        <v>241</v>
      </c>
      <c r="C13" s="4">
        <v>360</v>
      </c>
      <c r="D13" s="4">
        <v>21</v>
      </c>
      <c r="E13" s="4">
        <v>0</v>
      </c>
      <c r="F13" s="4">
        <v>0</v>
      </c>
      <c r="G13" s="4">
        <f t="shared" si="0"/>
        <v>622</v>
      </c>
    </row>
    <row r="14" spans="1:7" x14ac:dyDescent="0.35">
      <c r="A14" s="6" t="s">
        <v>7</v>
      </c>
      <c r="B14" s="4">
        <v>275</v>
      </c>
      <c r="C14" s="4">
        <v>656</v>
      </c>
      <c r="D14" s="4">
        <v>37</v>
      </c>
      <c r="E14" s="4">
        <v>0</v>
      </c>
      <c r="F14" s="4">
        <v>1</v>
      </c>
      <c r="G14" s="4">
        <f t="shared" si="0"/>
        <v>969</v>
      </c>
    </row>
    <row r="15" spans="1:7" x14ac:dyDescent="0.35">
      <c r="A15" s="8" t="s">
        <v>15</v>
      </c>
      <c r="B15" s="9">
        <f>SUM(B10:B14)</f>
        <v>1865</v>
      </c>
      <c r="C15" s="9">
        <f t="shared" ref="C15:G15" si="1">SUM(C10:C14)</f>
        <v>2046</v>
      </c>
      <c r="D15" s="9">
        <f t="shared" si="1"/>
        <v>115</v>
      </c>
      <c r="E15" s="9">
        <f t="shared" si="1"/>
        <v>1</v>
      </c>
      <c r="F15" s="9">
        <f t="shared" si="1"/>
        <v>1</v>
      </c>
      <c r="G15" s="9">
        <f t="shared" si="1"/>
        <v>4028</v>
      </c>
    </row>
    <row r="18" spans="1:10" x14ac:dyDescent="0.35">
      <c r="A18" s="8" t="s">
        <v>1</v>
      </c>
      <c r="B18" s="9" t="s">
        <v>15</v>
      </c>
    </row>
    <row r="19" spans="1:10" x14ac:dyDescent="0.35">
      <c r="A19" s="7" t="s">
        <v>4</v>
      </c>
      <c r="B19" s="4">
        <f>G10</f>
        <v>253</v>
      </c>
    </row>
    <row r="20" spans="1:10" x14ac:dyDescent="0.35">
      <c r="A20" s="7" t="s">
        <v>5</v>
      </c>
      <c r="B20" s="4">
        <f>G11</f>
        <v>1086</v>
      </c>
    </row>
    <row r="21" spans="1:10" x14ac:dyDescent="0.35">
      <c r="A21" s="7" t="s">
        <v>6</v>
      </c>
      <c r="B21" s="4">
        <f>G12</f>
        <v>1098</v>
      </c>
    </row>
    <row r="22" spans="1:10" x14ac:dyDescent="0.35">
      <c r="A22" s="7" t="s">
        <v>8</v>
      </c>
      <c r="B22" s="4">
        <f>G13</f>
        <v>622</v>
      </c>
    </row>
    <row r="23" spans="1:10" x14ac:dyDescent="0.35">
      <c r="A23" s="7" t="s">
        <v>7</v>
      </c>
      <c r="B23" s="4">
        <f>G14</f>
        <v>969</v>
      </c>
    </row>
    <row r="24" spans="1:10" x14ac:dyDescent="0.35">
      <c r="A24" s="14" t="s">
        <v>15</v>
      </c>
      <c r="B24" s="9">
        <f>SUM(B19:B23)</f>
        <v>4028</v>
      </c>
    </row>
    <row r="26" spans="1:10" x14ac:dyDescent="0.35">
      <c r="J26" s="2" t="s">
        <v>35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"/>
  <sheetViews>
    <sheetView zoomScale="106" zoomScaleNormal="106" workbookViewId="0"/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20</v>
      </c>
      <c r="B6" s="86"/>
      <c r="C6" s="86"/>
      <c r="D6" s="86"/>
      <c r="E6" s="86"/>
      <c r="F6" s="86"/>
      <c r="G6" s="86"/>
    </row>
    <row r="9" spans="1:7" x14ac:dyDescent="0.3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35">
      <c r="A10" s="6" t="s">
        <v>4</v>
      </c>
      <c r="B10" s="4">
        <v>190</v>
      </c>
      <c r="C10" s="4">
        <v>98</v>
      </c>
      <c r="D10" s="4">
        <v>1</v>
      </c>
      <c r="E10" s="4">
        <v>0</v>
      </c>
      <c r="F10" s="4">
        <v>0</v>
      </c>
      <c r="G10" s="4">
        <f>SUM(B10:F10)</f>
        <v>289</v>
      </c>
    </row>
    <row r="11" spans="1:7" x14ac:dyDescent="0.35">
      <c r="A11" s="6" t="s">
        <v>5</v>
      </c>
      <c r="B11" s="4">
        <v>788</v>
      </c>
      <c r="C11" s="4">
        <v>333</v>
      </c>
      <c r="D11" s="4">
        <v>9</v>
      </c>
      <c r="E11" s="4">
        <v>1</v>
      </c>
      <c r="F11" s="4">
        <v>0</v>
      </c>
      <c r="G11" s="4">
        <f t="shared" ref="G11:G14" si="0">SUM(B11:F11)</f>
        <v>1131</v>
      </c>
    </row>
    <row r="12" spans="1:7" x14ac:dyDescent="0.35">
      <c r="A12" s="6" t="s">
        <v>6</v>
      </c>
      <c r="B12" s="4">
        <v>484</v>
      </c>
      <c r="C12" s="4">
        <v>777</v>
      </c>
      <c r="D12" s="4">
        <v>54</v>
      </c>
      <c r="E12" s="4">
        <v>4</v>
      </c>
      <c r="F12" s="4">
        <v>0</v>
      </c>
      <c r="G12" s="4">
        <f t="shared" si="0"/>
        <v>1319</v>
      </c>
    </row>
    <row r="13" spans="1:7" x14ac:dyDescent="0.35">
      <c r="A13" s="6" t="s">
        <v>8</v>
      </c>
      <c r="B13" s="4">
        <v>216</v>
      </c>
      <c r="C13" s="4">
        <v>405</v>
      </c>
      <c r="D13" s="4">
        <v>12</v>
      </c>
      <c r="E13" s="4">
        <v>1</v>
      </c>
      <c r="F13" s="4">
        <v>0</v>
      </c>
      <c r="G13" s="4">
        <f t="shared" si="0"/>
        <v>634</v>
      </c>
    </row>
    <row r="14" spans="1:7" x14ac:dyDescent="0.35">
      <c r="A14" s="6" t="s">
        <v>7</v>
      </c>
      <c r="B14" s="4">
        <v>326</v>
      </c>
      <c r="C14" s="4">
        <v>765</v>
      </c>
      <c r="D14" s="4">
        <v>47</v>
      </c>
      <c r="E14" s="4">
        <v>2</v>
      </c>
      <c r="F14" s="4">
        <v>0</v>
      </c>
      <c r="G14" s="4">
        <f t="shared" si="0"/>
        <v>1140</v>
      </c>
    </row>
    <row r="15" spans="1:7" x14ac:dyDescent="0.35">
      <c r="A15" s="8" t="s">
        <v>15</v>
      </c>
      <c r="B15" s="9">
        <f>SUM(B10:B14)</f>
        <v>2004</v>
      </c>
      <c r="C15" s="9">
        <f t="shared" ref="C15:G15" si="1">SUM(C10:C14)</f>
        <v>2378</v>
      </c>
      <c r="D15" s="9">
        <f t="shared" si="1"/>
        <v>123</v>
      </c>
      <c r="E15" s="9">
        <f t="shared" si="1"/>
        <v>8</v>
      </c>
      <c r="F15" s="9">
        <f t="shared" si="1"/>
        <v>0</v>
      </c>
      <c r="G15" s="9">
        <f t="shared" si="1"/>
        <v>4513</v>
      </c>
    </row>
    <row r="18" spans="1:2" x14ac:dyDescent="0.35">
      <c r="A18" s="8" t="s">
        <v>1</v>
      </c>
      <c r="B18" s="9" t="s">
        <v>15</v>
      </c>
    </row>
    <row r="19" spans="1:2" x14ac:dyDescent="0.35">
      <c r="A19" s="7" t="s">
        <v>4</v>
      </c>
      <c r="B19" s="4">
        <f>G10</f>
        <v>289</v>
      </c>
    </row>
    <row r="20" spans="1:2" x14ac:dyDescent="0.35">
      <c r="A20" s="7" t="s">
        <v>5</v>
      </c>
      <c r="B20" s="4">
        <f>G11</f>
        <v>1131</v>
      </c>
    </row>
    <row r="21" spans="1:2" x14ac:dyDescent="0.35">
      <c r="A21" s="7" t="s">
        <v>6</v>
      </c>
      <c r="B21" s="4">
        <f>G12</f>
        <v>1319</v>
      </c>
    </row>
    <row r="22" spans="1:2" x14ac:dyDescent="0.35">
      <c r="A22" s="7" t="s">
        <v>8</v>
      </c>
      <c r="B22" s="4">
        <f>G13</f>
        <v>634</v>
      </c>
    </row>
    <row r="23" spans="1:2" x14ac:dyDescent="0.35">
      <c r="A23" s="7" t="s">
        <v>7</v>
      </c>
      <c r="B23" s="4">
        <f>G14</f>
        <v>1140</v>
      </c>
    </row>
    <row r="24" spans="1:2" x14ac:dyDescent="0.35">
      <c r="A24" s="14" t="s">
        <v>15</v>
      </c>
      <c r="B24" s="9">
        <f>SUM(B19:B23)</f>
        <v>4513</v>
      </c>
    </row>
    <row r="39" spans="3:3" x14ac:dyDescent="0.35">
      <c r="C39" s="2" t="s">
        <v>34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6"/>
  <sheetViews>
    <sheetView zoomScale="90" zoomScaleNormal="90" workbookViewId="0">
      <selection activeCell="Q19" sqref="Q19"/>
    </sheetView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21</v>
      </c>
      <c r="B6" s="86"/>
      <c r="C6" s="86"/>
      <c r="D6" s="86"/>
      <c r="E6" s="86"/>
      <c r="F6" s="86"/>
      <c r="G6" s="86"/>
    </row>
    <row r="9" spans="1:7" x14ac:dyDescent="0.35">
      <c r="A9" s="12" t="s">
        <v>1</v>
      </c>
      <c r="B9" s="13" t="s">
        <v>0</v>
      </c>
      <c r="C9" s="13" t="s">
        <v>11</v>
      </c>
      <c r="D9" s="13" t="s">
        <v>12</v>
      </c>
      <c r="E9" s="13" t="s">
        <v>13</v>
      </c>
      <c r="F9" s="13" t="s">
        <v>14</v>
      </c>
      <c r="G9" s="13" t="s">
        <v>15</v>
      </c>
    </row>
    <row r="10" spans="1:7" x14ac:dyDescent="0.35">
      <c r="A10" s="6" t="s">
        <v>4</v>
      </c>
      <c r="B10" s="4">
        <v>139</v>
      </c>
      <c r="C10" s="4">
        <v>37</v>
      </c>
      <c r="D10" s="4">
        <v>2</v>
      </c>
      <c r="E10" s="4">
        <v>0</v>
      </c>
      <c r="F10" s="4">
        <v>0</v>
      </c>
      <c r="G10" s="4">
        <f>SUM(B10:F10)</f>
        <v>178</v>
      </c>
    </row>
    <row r="11" spans="1:7" x14ac:dyDescent="0.35">
      <c r="A11" s="6" t="s">
        <v>5</v>
      </c>
      <c r="B11" s="4">
        <v>693</v>
      </c>
      <c r="C11" s="4">
        <v>231</v>
      </c>
      <c r="D11" s="4">
        <v>6</v>
      </c>
      <c r="E11" s="4">
        <v>1</v>
      </c>
      <c r="F11" s="4">
        <v>0</v>
      </c>
      <c r="G11" s="4">
        <f t="shared" ref="G11:G14" si="0">SUM(B11:F11)</f>
        <v>931</v>
      </c>
    </row>
    <row r="12" spans="1:7" x14ac:dyDescent="0.35">
      <c r="A12" s="6" t="s">
        <v>6</v>
      </c>
      <c r="B12" s="4">
        <v>220</v>
      </c>
      <c r="C12" s="4">
        <v>140</v>
      </c>
      <c r="D12" s="4">
        <v>3</v>
      </c>
      <c r="E12" s="4">
        <v>2</v>
      </c>
      <c r="F12" s="4">
        <v>0</v>
      </c>
      <c r="G12" s="4">
        <f t="shared" si="0"/>
        <v>365</v>
      </c>
    </row>
    <row r="13" spans="1:7" x14ac:dyDescent="0.35">
      <c r="A13" s="6" t="s">
        <v>8</v>
      </c>
      <c r="B13" s="4">
        <v>200</v>
      </c>
      <c r="C13" s="4">
        <v>339</v>
      </c>
      <c r="D13" s="4">
        <v>10</v>
      </c>
      <c r="E13" s="4">
        <v>0</v>
      </c>
      <c r="F13" s="4">
        <v>1</v>
      </c>
      <c r="G13" s="4">
        <f t="shared" si="0"/>
        <v>550</v>
      </c>
    </row>
    <row r="14" spans="1:7" x14ac:dyDescent="0.35">
      <c r="A14" s="6" t="s">
        <v>7</v>
      </c>
      <c r="B14" s="4">
        <v>103</v>
      </c>
      <c r="C14" s="4">
        <v>110</v>
      </c>
      <c r="D14" s="4">
        <v>6</v>
      </c>
      <c r="E14" s="4">
        <v>1</v>
      </c>
      <c r="F14" s="4">
        <v>0</v>
      </c>
      <c r="G14" s="4">
        <f t="shared" si="0"/>
        <v>220</v>
      </c>
    </row>
    <row r="15" spans="1:7" x14ac:dyDescent="0.35">
      <c r="A15" s="8" t="s">
        <v>15</v>
      </c>
      <c r="B15" s="9">
        <f>SUM(B10:B14)</f>
        <v>1355</v>
      </c>
      <c r="C15" s="9">
        <f t="shared" ref="C15:G15" si="1">SUM(C10:C14)</f>
        <v>857</v>
      </c>
      <c r="D15" s="9">
        <f t="shared" si="1"/>
        <v>27</v>
      </c>
      <c r="E15" s="9">
        <f t="shared" si="1"/>
        <v>4</v>
      </c>
      <c r="F15" s="9">
        <f t="shared" si="1"/>
        <v>1</v>
      </c>
      <c r="G15" s="9">
        <f t="shared" si="1"/>
        <v>2244</v>
      </c>
    </row>
    <row r="18" spans="1:2" x14ac:dyDescent="0.35">
      <c r="A18" s="12" t="s">
        <v>1</v>
      </c>
      <c r="B18" s="13" t="s">
        <v>15</v>
      </c>
    </row>
    <row r="19" spans="1:2" x14ac:dyDescent="0.35">
      <c r="A19" s="7" t="s">
        <v>4</v>
      </c>
      <c r="B19" s="4">
        <f>G10</f>
        <v>178</v>
      </c>
    </row>
    <row r="20" spans="1:2" x14ac:dyDescent="0.35">
      <c r="A20" s="7" t="s">
        <v>5</v>
      </c>
      <c r="B20" s="4">
        <f>G11</f>
        <v>931</v>
      </c>
    </row>
    <row r="21" spans="1:2" x14ac:dyDescent="0.35">
      <c r="A21" s="7" t="s">
        <v>6</v>
      </c>
      <c r="B21" s="4">
        <f>G12</f>
        <v>365</v>
      </c>
    </row>
    <row r="22" spans="1:2" x14ac:dyDescent="0.35">
      <c r="A22" s="7" t="s">
        <v>8</v>
      </c>
      <c r="B22" s="4">
        <f>G13</f>
        <v>550</v>
      </c>
    </row>
    <row r="23" spans="1:2" x14ac:dyDescent="0.35">
      <c r="A23" s="7" t="s">
        <v>7</v>
      </c>
      <c r="B23" s="4">
        <f>G14</f>
        <v>220</v>
      </c>
    </row>
    <row r="24" spans="1:2" x14ac:dyDescent="0.35">
      <c r="A24" s="14" t="s">
        <v>15</v>
      </c>
      <c r="B24" s="9">
        <f>SUM(B19:B23)</f>
        <v>2244</v>
      </c>
    </row>
    <row r="36" spans="1:1" x14ac:dyDescent="0.35">
      <c r="A36" s="2" t="s">
        <v>33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topLeftCell="A13" workbookViewId="0"/>
  </sheetViews>
  <sheetFormatPr baseColWidth="10" defaultColWidth="11.453125" defaultRowHeight="14.5" x14ac:dyDescent="0.35"/>
  <cols>
    <col min="1" max="1" width="19" style="2" customWidth="1"/>
    <col min="2" max="16384" width="11.453125" style="2"/>
  </cols>
  <sheetData>
    <row r="1" spans="1:7" x14ac:dyDescent="0.35">
      <c r="A1" s="2" t="s">
        <v>16</v>
      </c>
    </row>
    <row r="2" spans="1:7" x14ac:dyDescent="0.35">
      <c r="A2" s="2" t="s">
        <v>17</v>
      </c>
    </row>
    <row r="3" spans="1:7" x14ac:dyDescent="0.35">
      <c r="A3" s="2" t="s">
        <v>18</v>
      </c>
    </row>
    <row r="4" spans="1:7" x14ac:dyDescent="0.35">
      <c r="A4" s="2" t="s">
        <v>19</v>
      </c>
    </row>
    <row r="6" spans="1:7" ht="23.5" x14ac:dyDescent="0.55000000000000004">
      <c r="A6" s="86" t="s">
        <v>22</v>
      </c>
      <c r="B6" s="86"/>
      <c r="C6" s="86"/>
      <c r="D6" s="86"/>
      <c r="E6" s="86"/>
      <c r="F6" s="86"/>
      <c r="G6" s="86"/>
    </row>
    <row r="8" spans="1:7" ht="15" thickBot="1" x14ac:dyDescent="0.4"/>
    <row r="9" spans="1:7" ht="15" thickBot="1" x14ac:dyDescent="0.4">
      <c r="A9" s="29" t="s">
        <v>1</v>
      </c>
      <c r="B9" s="30" t="s">
        <v>0</v>
      </c>
      <c r="C9" s="30" t="s">
        <v>11</v>
      </c>
      <c r="D9" s="30" t="s">
        <v>12</v>
      </c>
      <c r="E9" s="30" t="s">
        <v>13</v>
      </c>
      <c r="F9" s="30" t="s">
        <v>14</v>
      </c>
      <c r="G9" s="31" t="s">
        <v>15</v>
      </c>
    </row>
    <row r="10" spans="1:7" x14ac:dyDescent="0.35">
      <c r="A10" s="19" t="s">
        <v>4</v>
      </c>
      <c r="B10" s="24">
        <v>138</v>
      </c>
      <c r="C10" s="24">
        <v>38</v>
      </c>
      <c r="D10" s="24">
        <v>1</v>
      </c>
      <c r="E10" s="24">
        <v>0</v>
      </c>
      <c r="F10" s="24">
        <v>0</v>
      </c>
      <c r="G10" s="24">
        <f>SUM(B10:F10)</f>
        <v>177</v>
      </c>
    </row>
    <row r="11" spans="1:7" x14ac:dyDescent="0.35">
      <c r="A11" s="6" t="s">
        <v>5</v>
      </c>
      <c r="B11" s="4">
        <v>678</v>
      </c>
      <c r="C11" s="4">
        <v>212</v>
      </c>
      <c r="D11" s="4">
        <v>5</v>
      </c>
      <c r="E11" s="4">
        <v>0</v>
      </c>
      <c r="F11" s="4">
        <v>0</v>
      </c>
      <c r="G11" s="4">
        <f t="shared" ref="G11:G14" si="0">SUM(B11:F11)</f>
        <v>895</v>
      </c>
    </row>
    <row r="12" spans="1:7" x14ac:dyDescent="0.35">
      <c r="A12" s="6" t="s">
        <v>6</v>
      </c>
      <c r="B12" s="4">
        <v>311</v>
      </c>
      <c r="C12" s="4">
        <v>391</v>
      </c>
      <c r="D12" s="4">
        <v>14</v>
      </c>
      <c r="E12" s="4">
        <v>0</v>
      </c>
      <c r="F12" s="4">
        <v>0</v>
      </c>
      <c r="G12" s="4">
        <f t="shared" si="0"/>
        <v>716</v>
      </c>
    </row>
    <row r="13" spans="1:7" x14ac:dyDescent="0.35">
      <c r="A13" s="6" t="s">
        <v>8</v>
      </c>
      <c r="B13" s="4">
        <v>94</v>
      </c>
      <c r="C13" s="4">
        <v>50</v>
      </c>
      <c r="D13" s="4">
        <v>2</v>
      </c>
      <c r="E13" s="4">
        <v>1</v>
      </c>
      <c r="F13" s="4">
        <v>0</v>
      </c>
      <c r="G13" s="4">
        <f t="shared" si="0"/>
        <v>147</v>
      </c>
    </row>
    <row r="14" spans="1:7" x14ac:dyDescent="0.35">
      <c r="A14" s="6" t="s">
        <v>7</v>
      </c>
      <c r="B14" s="4">
        <v>101</v>
      </c>
      <c r="C14" s="4">
        <v>122</v>
      </c>
      <c r="D14" s="4">
        <v>3</v>
      </c>
      <c r="E14" s="4">
        <v>1</v>
      </c>
      <c r="F14" s="4">
        <v>0</v>
      </c>
      <c r="G14" s="4">
        <f t="shared" si="0"/>
        <v>227</v>
      </c>
    </row>
    <row r="15" spans="1:7" x14ac:dyDescent="0.35">
      <c r="A15" s="8" t="s">
        <v>15</v>
      </c>
      <c r="B15" s="9">
        <f>SUM(B10:B14)</f>
        <v>1322</v>
      </c>
      <c r="C15" s="9">
        <f t="shared" ref="C15:G15" si="1">SUM(C10:C14)</f>
        <v>813</v>
      </c>
      <c r="D15" s="9">
        <f t="shared" si="1"/>
        <v>25</v>
      </c>
      <c r="E15" s="9">
        <f t="shared" si="1"/>
        <v>2</v>
      </c>
      <c r="F15" s="9">
        <f t="shared" si="1"/>
        <v>0</v>
      </c>
      <c r="G15" s="9">
        <f t="shared" si="1"/>
        <v>2162</v>
      </c>
    </row>
    <row r="18" spans="1:2" x14ac:dyDescent="0.35">
      <c r="A18" s="12" t="s">
        <v>1</v>
      </c>
      <c r="B18" s="13" t="s">
        <v>15</v>
      </c>
    </row>
    <row r="19" spans="1:2" x14ac:dyDescent="0.35">
      <c r="A19" s="7" t="s">
        <v>4</v>
      </c>
      <c r="B19" s="4">
        <f>G10</f>
        <v>177</v>
      </c>
    </row>
    <row r="20" spans="1:2" x14ac:dyDescent="0.35">
      <c r="A20" s="7" t="s">
        <v>5</v>
      </c>
      <c r="B20" s="4">
        <f>G11</f>
        <v>895</v>
      </c>
    </row>
    <row r="21" spans="1:2" x14ac:dyDescent="0.35">
      <c r="A21" s="7" t="s">
        <v>6</v>
      </c>
      <c r="B21" s="4">
        <f>G12</f>
        <v>716</v>
      </c>
    </row>
    <row r="22" spans="1:2" x14ac:dyDescent="0.35">
      <c r="A22" s="7" t="s">
        <v>8</v>
      </c>
      <c r="B22" s="4">
        <f>G13</f>
        <v>147</v>
      </c>
    </row>
    <row r="23" spans="1:2" x14ac:dyDescent="0.35">
      <c r="A23" s="7" t="s">
        <v>7</v>
      </c>
      <c r="B23" s="4">
        <f>G14</f>
        <v>227</v>
      </c>
    </row>
    <row r="24" spans="1:2" x14ac:dyDescent="0.35">
      <c r="A24" s="14" t="s">
        <v>15</v>
      </c>
      <c r="B24" s="9">
        <f>SUM(B19:B23)</f>
        <v>2162</v>
      </c>
    </row>
    <row r="36" spans="3:3" x14ac:dyDescent="0.35">
      <c r="C36" s="2" t="s">
        <v>32</v>
      </c>
    </row>
  </sheetData>
  <mergeCells count="1"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MENU</vt:lpstr>
      <vt:lpstr>COMPARATIGRAL GRUPOLAB 2010 +</vt:lpstr>
      <vt:lpstr>COMPARATIVO RESUL PARTIR 2021</vt:lpstr>
      <vt:lpstr>2010-2011</vt:lpstr>
      <vt:lpstr>2011-2012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FAMILIA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Quesada</dc:creator>
  <cp:lastModifiedBy>María Eugenia Quesada Ocampo</cp:lastModifiedBy>
  <dcterms:created xsi:type="dcterms:W3CDTF">2018-02-16T01:15:43Z</dcterms:created>
  <dcterms:modified xsi:type="dcterms:W3CDTF">2026-07-24T01:01:49Z</dcterms:modified>
</cp:coreProperties>
</file>