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driana\Documents\Adri\Ministerio de Salud\2018\Viajes 2018\"/>
    </mc:Choice>
  </mc:AlternateContent>
  <xr:revisionPtr revIDLastSave="0" documentId="13_ncr:1_{BB0258AE-A358-4EBB-BD8D-E0DC9137B7D4}" xr6:coauthVersionLast="36" xr6:coauthVersionMax="36" xr10:uidLastSave="{00000000-0000-0000-0000-000000000000}"/>
  <bookViews>
    <workbookView xWindow="0" yWindow="0" windowWidth="19200" windowHeight="6930" xr2:uid="{D8E7FA5E-ADDB-4EE4-B5AE-B1CE140B88BF}"/>
  </bookViews>
  <sheets>
    <sheet name="Hoja1" sheetId="1" r:id="rId1"/>
  </sheets>
  <definedNames>
    <definedName name="_xlnm._FilterDatabase" localSheetId="0" hidden="1">Hoja1!$A$3:$O$3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1" i="1" l="1"/>
  <c r="H20" i="1"/>
  <c r="H19" i="1"/>
  <c r="H18" i="1"/>
  <c r="N17" i="1"/>
  <c r="H17" i="1"/>
  <c r="N16" i="1"/>
  <c r="H16" i="1"/>
  <c r="N15" i="1"/>
  <c r="H15" i="1"/>
  <c r="N14" i="1"/>
  <c r="H14" i="1"/>
  <c r="N13" i="1"/>
  <c r="H13" i="1"/>
  <c r="H12" i="1"/>
  <c r="H11" i="1"/>
  <c r="N10" i="1"/>
  <c r="H10" i="1"/>
  <c r="N9" i="1"/>
  <c r="H9" i="1"/>
  <c r="H8" i="1"/>
  <c r="N7" i="1" l="1"/>
  <c r="H7" i="1"/>
  <c r="N6" i="1"/>
  <c r="H6" i="1"/>
  <c r="H5" i="1"/>
  <c r="H4" i="1"/>
</calcChain>
</file>

<file path=xl/sharedStrings.xml><?xml version="1.0" encoding="utf-8"?>
<sst xmlns="http://schemas.openxmlformats.org/spreadsheetml/2006/main" count="208" uniqueCount="114">
  <si>
    <t># Oficio Designación</t>
  </si>
  <si>
    <t>Nombre del participante</t>
  </si>
  <si>
    <t>Dirección</t>
  </si>
  <si>
    <t>Informe entregado</t>
  </si>
  <si>
    <t>Fecha de entrega del informe</t>
  </si>
  <si>
    <t>Fecha de inicio de la actividad</t>
  </si>
  <si>
    <t>Fecha de finalización de la actividad</t>
  </si>
  <si>
    <t>Cantidad de días</t>
  </si>
  <si>
    <t>Lugar de la Actividad</t>
  </si>
  <si>
    <t>Tema de la Actividad</t>
  </si>
  <si>
    <t>Nombre de la Actividad</t>
  </si>
  <si>
    <t xml:space="preserve">Resultados </t>
  </si>
  <si>
    <t xml:space="preserve">Financiado por </t>
  </si>
  <si>
    <t xml:space="preserve">Viáticos </t>
  </si>
  <si>
    <t>Observaciones</t>
  </si>
  <si>
    <t>DM-8003-2017</t>
  </si>
  <si>
    <t xml:space="preserve">Karen Mayorga Quirós </t>
  </si>
  <si>
    <t xml:space="preserve">Despacho Ministerial </t>
  </si>
  <si>
    <t xml:space="preserve">Sí </t>
  </si>
  <si>
    <t xml:space="preserve">20 de febrero </t>
  </si>
  <si>
    <t>Francia</t>
  </si>
  <si>
    <t>OCDE</t>
  </si>
  <si>
    <t>57° reunión conjunta del Comité de Químicos y el grupo de trabajo de químicos, plaguicidas y biotecnología</t>
  </si>
  <si>
    <t xml:space="preserve">La adopción de la opinión formal por parte del Comité de Químicos de la OCDE compromete a nuestro país, específicamente a las instituciones que han sido parte del proceso, a continuar con avances en la materia a partir del plan de trabajo definido de manera conjunta entre Costa Rica y la Organización. </t>
  </si>
  <si>
    <t>Ministerio de Salud de Costa Rica</t>
  </si>
  <si>
    <t>2018</t>
  </si>
  <si>
    <t>Informes de viaje al exterior cubiertos con recursos del Ministerio de Salud</t>
  </si>
  <si>
    <t>DM-8002-2017</t>
  </si>
  <si>
    <t>Jennifer Lee Alvarado</t>
  </si>
  <si>
    <t>Dirección de Regulación de Productos de Interés Sanitario</t>
  </si>
  <si>
    <t>Sí</t>
  </si>
  <si>
    <t>28 de febrero</t>
  </si>
  <si>
    <t>Plan de gestión de químicos totalmente implementado (2023). Plan de prevención y atención de químicos industriales (2022). Plan de registro de emisiones y transferencia de contaminantes (2023).</t>
  </si>
  <si>
    <t>DM-0344-2018</t>
  </si>
  <si>
    <t>Marcela González Rodríguez</t>
  </si>
  <si>
    <t>2 de marzo</t>
  </si>
  <si>
    <t>Guatemala</t>
  </si>
  <si>
    <t>Unión Aduanera</t>
  </si>
  <si>
    <t>I ronda de negociaciones del I semestre</t>
  </si>
  <si>
    <t xml:space="preserve">Se requiere generar una posición nacional frente a las nuevas posiciones y propuestas de los países a los tres puntos pendientes del Reglamento y a las dos docenas de puntos pendientes del Procedimiento de Reconocimineto que se discutieron en la reunión y que se detallan en la Matriz de Observaciones del RTCA de medicamentos y en la Matriz de Observaciones al Procedimiento de Reconocimiento versión 22 de febrero del 2017. La posición deberá tenerse antes de la participación en la videoconferencia pactada para el 15 de marzo. Continuar participando de las reuniones virtuales y presenciales que se convoquen para la modificación del reglamento. Continuar presidiendo y conduciendo las reuniones en calidad de Presidencia Pro Témpore. </t>
  </si>
  <si>
    <t>DM-0461-2018</t>
  </si>
  <si>
    <t>María Elena Aguilar Solano</t>
  </si>
  <si>
    <t xml:space="preserve">8 de marzo </t>
  </si>
  <si>
    <t>Al término de la reunión no quedó ningún tema pendiente de discutir por parte del Subgrupo Técnico de Alimentos y Bebidas, Mesa de Alimentos y Bebidas.</t>
  </si>
  <si>
    <t>DM-7323-2017
DM-7324-2017</t>
  </si>
  <si>
    <t>N/A</t>
  </si>
  <si>
    <t>Cuba</t>
  </si>
  <si>
    <t>Salud pública</t>
  </si>
  <si>
    <t>Convención Internacional de Salud Pública "Cuba - salud 2018"</t>
  </si>
  <si>
    <t xml:space="preserve">  - </t>
  </si>
  <si>
    <t>Queda sin efecto por medio de los oficios DM-8007-2017 y DM-8008-2017 del 15 de diciembre de 2017.</t>
  </si>
  <si>
    <t>DM-4656-2018</t>
  </si>
  <si>
    <t>Esteban Solís Chacón</t>
  </si>
  <si>
    <t xml:space="preserve">Dirección de Garantía de Acceso a los Servicios de Salud </t>
  </si>
  <si>
    <t>11 de septiembre</t>
  </si>
  <si>
    <t>EE.UU.</t>
  </si>
  <si>
    <t>Tabaco</t>
  </si>
  <si>
    <t>Reunión preparatoria de la Conferencia de las Partes (PreCOP)</t>
  </si>
  <si>
    <t>Apoyar la iniciativa presentada por la ONG "Alianza para el Convenio Marco" de impulsar la propuesta de integración del "Convenio Marco de Control de Tabaco" y Derechos Humanos. Replantear el proyecto con Brasil "Fortalecimiento de capacidades institucionales del Ministerio de Salud y otros actores de interés en la implementación del artículo 5.2 Mecanismos de Coordinación Nacional del Convenio Marco de la OMS para el Control del Tabaco en Costa Rica" y aprovechar el acuerdo realizado para recibir de este modo asesoría sobre la elaboración de un mecanismo de coordinación interinstitucional que impulse las políticas de control del tabaquismo dentro de la agenda gubernamental.</t>
  </si>
  <si>
    <t>Gobierno de Costa Rica - recursos de la Ley 9028 administrados por la Organización Panamericana de la Salud (OPS)</t>
  </si>
  <si>
    <t>Viviana Monge Víquez</t>
  </si>
  <si>
    <t>17 de septiembre
2 de octubre</t>
  </si>
  <si>
    <t>Confirmación de participación en evento paralelo en la COP como copatrocinadores de Panamá. Confirmación de participación en evento paralelo a la COP como organizadores sobre el tema Art. 5.3 (Ingerencia de la industria tabacalera) - evento coordinado con Daniel Dorado de Corporate Accountability. Revisión de propuestas realizadas por Canadá (modificaciones de forma a documentos presentados para la COP8). Votación de coordinador regional para las Américas y Representante (Reina Roa) para la COP8. Compromiso de revisión de propuesta de Action for Smoking and Health (tema derechos humanos).</t>
  </si>
  <si>
    <t>DM-5239-2018</t>
  </si>
  <si>
    <t>Hannia Fonseca Zamora</t>
  </si>
  <si>
    <t>17 de septiembre</t>
  </si>
  <si>
    <t>Apoyar la iniciativa presentada por la ONG "Alianza para el Convenio Marco" de impulsar la propuesta de integración del "Convenio Marco de Control de Tabaco" y Derechos Humanos. Replantear el proyecto con Brasil "Fortalecimiento de capacidades institucion del Ministerio de Salud y otros actores de interés en la implementación del artículo 5.2 'Mecanismos de coordinación nacional' del CMCT con el fin de impulsar mecanismos, políticas y articulación institucional para mejorar las políticas de control del tabaco en la agenda nacional.</t>
  </si>
  <si>
    <t xml:space="preserve">La funcionaria no facilitó la información solicitada. </t>
  </si>
  <si>
    <t>DM-5943-2018
DM-5944-2018
DM-5945-2018</t>
  </si>
  <si>
    <t>Adriana Salazar González</t>
  </si>
  <si>
    <t>Unidad de Relaciones Internacionales</t>
  </si>
  <si>
    <t>1 de octubre</t>
  </si>
  <si>
    <t xml:space="preserve">56° Consejo Directivo de la Organización Panamericana de la Salud </t>
  </si>
  <si>
    <t>Replicar los temas abordados durante la actividad con las Direcciones que comparten la responsabilidad en el tema, para lo cual se buscarán espacios de reunión con las Direcciones que deberán dar seguimiento a la implementación de los proyectos de resolución adoptados. Distribuir la versión final de las resoluciones y los planes de acción adoptados a las Direcciones del Nivel Central para su incorporación, según corresponda, en sus procesos de trabajo. El Secretariado cargará en la página de la Organización Panamericana de la Salud (OPS) las versiones finales de los proyectos de resolución y los planes ajustados según las discusiones; cargará igualmente el informe final de la sesión, en el cual constarán las decisiones y discusiones dadas durante el Consejo que no necesariamente resultaron en la adopción de una resolución. Retomar conversaciones con Panamá, México y Cuba a fin de elaborar una propuesta de proyecto de cooperación horizontal para el fortalecimiento de las Oficinas de Relaciones Internacionales en Salud (ORIS), partiendo de la sistematización de la cooperación sur – sur. Valorar la posibilidad de replicar el modelo de fortalecimiento de la ORIS de Panamá en Costa Rica, por medio del apoyo de la OPS, incluyendo la revisión de procedimientos. Consultar otras ORIS cómo se coordina/gestiona la relación con el Codex Alimentarius en sus países y la relación con el Ministerio de Salud; particular énfasis en las ORIS de Chile y Uruguay. Clarificar el estado actual de los pagos realizados por Costa Rica a la OPS, así como los pagos realizados a la OMS. Ajuste del documento Formato para la presentación de criterio sobre documentos oficiales de carácter internacional de manera que el mismo sea más concreto y de mayor utilidad para las intervenciones del país en los Cuerpos Directivos de la OPS y la OMS. El 56° Consejo Directivo adoptó las siguientes resoluciones, las cuales son vinculantes para los Estados Miembros (incluyendo Costa Rica): Elección de tres Estados Miembros para integrar el Comité Ejecutivo por haber llegado a su término los mandatos de Antigua y Barbuda, Argentina y Chile; Escala de cuotas y contribuciones señaladas de los Estados Miembros, los Estados Participantes y los Estados Asociados de la Organización Panamericana de la Salud para el 2019; Plan de acción sobre entomología y control de vectores 2018 – 2023; Plan de acción sobre recursos humanos para el acceso universal a la salud y la cobertura universal de salud 2018 – 2023; Recaudación de las contribuciones señaladas; Premio OPS a la Gestión y al Liderazgo en los Servicios de Salud: modificaciones de los procedimientos; Plan de acción sobre la prevención y el control del cáncer cervicouterino 2018 – 2030; Plan de acción para la salud de la mujer, el niño, la niña y el adolescente 2018 – 2030; Elección de tres Miembros para integrar el Comité Asesor del Centro Latinoamericano y del Caribe para Información en Ciencias de la Salud (BIREME).</t>
  </si>
  <si>
    <t>¢ 989.534,37</t>
  </si>
  <si>
    <t>19 de octubre</t>
  </si>
  <si>
    <t>Suiza</t>
  </si>
  <si>
    <t>Octava Conferencia de las Partes del Convenio de la OMS para el Control del Tabaco (8COP)</t>
  </si>
  <si>
    <t xml:space="preserve">Costa Rica se comprometió a continuar el proyecto de decisión presentado por Ecuador sobre derechos humanos y copatrocinado por Costa Rica. </t>
  </si>
  <si>
    <t>29 de noviembre</t>
  </si>
  <si>
    <t>Los compromisos u/o decisiones se acordaron de forma regional (AMRO), disponibles en http://www.who.int/fctc/cop/sessions/cop8/decisions/es/</t>
  </si>
  <si>
    <t>22 de octubre</t>
  </si>
  <si>
    <t>La propuesta de derechos humanos presentada por Ecuador y respaldada por Costa Rica entre otros países partes, será revisada en COP9.</t>
  </si>
  <si>
    <t>DM-5950-2018
DM-5729-2018</t>
  </si>
  <si>
    <t>22 de octubre
29 de noviembre</t>
  </si>
  <si>
    <t xml:space="preserve">Primer periodo de sesiones de la Reunión de las Partes en el Protocolo para la Eliminación del Comercio Ilícito de Productos de Tabaco </t>
  </si>
  <si>
    <t>En la reunión de las partes se llegaron a estos compromisos: Artículo 8. Implementación de sistemas de trazabilidad. El país, al momento de ratificar el protocolo mencionado, se compromete a desarrollar e implementar un sistema de track and trace para productos de tabaco en un plazo menor a 5 años. Artículo 12. Zonas francas y tránsito internacional. Como parte firmante del protocolo, se obliga que un plazo de 3 años se revise toda la legislación nacional pertinente al control de los productos de tabaco, producidos en zonas francas. Artículo 13: Investigaciones basadas en la evidencia. Puntos 6.5 y 13.2 CR va a desarrollar investigaciones basadas en evidencia. Artículo 23 y 24. Asistencia y cooperación internacional. CR se comprometió a ayudar a conformar la base de datos de expertos, crear evidencia científica y compartir la información. Se conformará un grupo de expertos, las partes pueden participar siempre y cuando los países se financien gastos de viáticos. Artículo 28 y 29. Asistencia administrativa y jurídica recíproca. CR se compromete a participar con información que alimente esta base de datos de expertos. Financiamiento: Para la MOP se acuerda el aumento de cuota país, que fue ampliamente discutida y acordada en la COP8. NOTA: todas las posiciones votadas fueron regionales, no nacionales. CR no se obligó a nada más allá de las exigencias ya estipuladas en el protocolo.</t>
  </si>
  <si>
    <t>DM-4975-2018</t>
  </si>
  <si>
    <t>Ricardo Morales Vargas</t>
  </si>
  <si>
    <t xml:space="preserve">Dirección de Protección al Ambiente Humano </t>
  </si>
  <si>
    <t>15 de noviembre</t>
  </si>
  <si>
    <t>Japón</t>
  </si>
  <si>
    <t>11° reunión del Grupo de Trabajo sobre la productividad de los recursos y residuos (WPRPW)</t>
  </si>
  <si>
    <t xml:space="preserve">Dar seguimiento a la publicación de tres reglamentos: Residuos peligrosos, Ley GIRS y SINIGIR. Informar sobre avances al Ministerio de Ambiente y Energía, quien participará en el Comité de Política Ambiental y al que reporta el Grupo de Trabajo sobre Residuos. </t>
  </si>
  <si>
    <t>Gobierno de Costa Rica</t>
  </si>
  <si>
    <t>DM-4976-2018</t>
  </si>
  <si>
    <t>9 de enero de 2019</t>
  </si>
  <si>
    <t>Reunión conjunta del Comité de Químicos y el Grupo de Químicos, Plaguicidas y Biotecnología</t>
  </si>
  <si>
    <t xml:space="preserve">No se asumen compromisos. </t>
  </si>
  <si>
    <t>DM-6485-2018</t>
  </si>
  <si>
    <t>Adriana Osorio Rodríguez</t>
  </si>
  <si>
    <t>11 de diciembre</t>
  </si>
  <si>
    <t>Grupo de trabajo sobre calidad en los servicios de salud y sus resultados</t>
  </si>
  <si>
    <r>
      <t xml:space="preserve">Colaborar en la </t>
    </r>
    <r>
      <rPr>
        <i/>
        <sz val="11"/>
        <rFont val="Candara"/>
        <family val="2"/>
      </rPr>
      <t>Comisión de Salud en materia de asistencia sanitaria al final de la vida</t>
    </r>
    <r>
      <rPr>
        <sz val="11"/>
        <rFont val="Candara"/>
        <family val="2"/>
      </rPr>
      <t>. Los datos entregado formalmente por parte del Ministerio de Saud serán los que representen la realidad nacional de Costa Rica en materia de cuidados paliativos oncológicos y no oncológicos.</t>
    </r>
  </si>
  <si>
    <t>DM-6484-2018</t>
  </si>
  <si>
    <t>Giselle Amador Muñoz</t>
  </si>
  <si>
    <t>24° Comité de Salud de la Organización para la Cooperación y Desarrollo Económico (OCDE)</t>
  </si>
  <si>
    <t xml:space="preserve"> -- </t>
  </si>
  <si>
    <t>Queda sin efecto por medio del DM-7619-2018 del 29 de nobviembre de 2018.</t>
  </si>
  <si>
    <t>DM-6838-2018</t>
  </si>
  <si>
    <t>Adolfo Constenla Arguedas</t>
  </si>
  <si>
    <t xml:space="preserve"> --</t>
  </si>
  <si>
    <t>Queda sin efecto por medio del DM7619-2018 del 29 de noviembre de 2019.</t>
  </si>
  <si>
    <t>ÚLTIMA LÍNEA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</si>
</sst>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
    <numFmt numFmtId="165" formatCode="&quot;₡&quot;#,##0.00"/>
  </numFmts>
  <fonts count="8" x14ac:knownFonts="1">
    <font>
      <sz val="11"/>
      <color theme="1"/>
      <name val="Calibri"/>
      <family val="2"/>
      <scheme val="minor"/>
    </font>
    <font>
      <sz val="11"/>
      <color theme="1"/>
      <name val="Calibri"/>
      <family val="2"/>
      <scheme val="minor"/>
    </font>
    <font>
      <b/>
      <sz val="16"/>
      <name val="Candara"/>
      <family val="2"/>
    </font>
    <font>
      <sz val="11"/>
      <color theme="1"/>
      <name val="Candara"/>
      <family val="2"/>
    </font>
    <font>
      <b/>
      <sz val="11"/>
      <name val="Candara"/>
      <family val="2"/>
    </font>
    <font>
      <sz val="11"/>
      <name val="Candara"/>
      <family val="2"/>
    </font>
    <font>
      <i/>
      <sz val="11"/>
      <name val="Candara"/>
      <family val="2"/>
    </font>
    <font>
      <b/>
      <sz val="14"/>
      <color theme="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21">
    <xf numFmtId="0" fontId="0" fillId="0" borderId="0" xfId="0"/>
    <xf numFmtId="0" fontId="3" fillId="0" borderId="0" xfId="0" applyFont="1" applyAlignment="1">
      <alignment horizontal="center"/>
    </xf>
    <xf numFmtId="0" fontId="4" fillId="2" borderId="1" xfId="0" applyFont="1" applyFill="1" applyBorder="1" applyAlignment="1">
      <alignment horizontal="center" vertical="center" wrapText="1"/>
    </xf>
    <xf numFmtId="15"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3" fillId="0" borderId="0" xfId="0" applyFont="1" applyAlignment="1">
      <alignment horizontal="center" vertical="center"/>
    </xf>
    <xf numFmtId="0" fontId="5" fillId="0" borderId="2" xfId="0" applyFont="1" applyBorder="1" applyAlignment="1">
      <alignment horizontal="center" vertical="top" wrapText="1"/>
    </xf>
    <xf numFmtId="15" fontId="5" fillId="0" borderId="2" xfId="0" applyNumberFormat="1" applyFont="1" applyBorder="1" applyAlignment="1">
      <alignment horizontal="center" vertical="top" wrapText="1"/>
    </xf>
    <xf numFmtId="1" fontId="5" fillId="0" borderId="2" xfId="0" applyNumberFormat="1" applyFont="1" applyBorder="1" applyAlignment="1">
      <alignment horizontal="center" vertical="top" wrapText="1"/>
    </xf>
    <xf numFmtId="0" fontId="5" fillId="0" borderId="2" xfId="0" applyFont="1" applyBorder="1" applyAlignment="1">
      <alignment horizontal="left" vertical="top" wrapText="1"/>
    </xf>
    <xf numFmtId="164" fontId="5" fillId="0" borderId="2" xfId="1" applyNumberFormat="1" applyFont="1" applyBorder="1" applyAlignment="1">
      <alignment horizontal="right" vertical="top" wrapText="1"/>
    </xf>
    <xf numFmtId="165" fontId="5" fillId="0" borderId="2" xfId="0" applyNumberFormat="1" applyFont="1" applyBorder="1" applyAlignment="1">
      <alignment horizontal="righ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164" fontId="5" fillId="0" borderId="2" xfId="0" applyNumberFormat="1" applyFont="1" applyFill="1" applyBorder="1" applyAlignment="1">
      <alignment horizontal="left" vertical="top" wrapText="1"/>
    </xf>
    <xf numFmtId="0" fontId="3" fillId="0" borderId="0" xfId="0" applyFont="1"/>
    <xf numFmtId="0" fontId="5" fillId="0" borderId="2" xfId="0" applyFont="1" applyFill="1" applyBorder="1" applyAlignment="1">
      <alignment horizontal="left" vertical="top" wrapText="1"/>
    </xf>
    <xf numFmtId="49" fontId="5" fillId="0" borderId="2" xfId="0" applyNumberFormat="1" applyFont="1" applyBorder="1" applyAlignment="1">
      <alignment horizontal="center" vertical="top" wrapText="1"/>
    </xf>
    <xf numFmtId="0" fontId="5" fillId="0" borderId="2" xfId="0" applyFont="1" applyFill="1" applyBorder="1" applyAlignment="1">
      <alignment horizontal="center" vertical="top" wrapText="1"/>
    </xf>
    <xf numFmtId="15" fontId="5" fillId="0" borderId="2" xfId="0" applyNumberFormat="1" applyFont="1" applyFill="1" applyBorder="1" applyAlignment="1">
      <alignment horizontal="center" vertical="top" wrapText="1"/>
    </xf>
    <xf numFmtId="0" fontId="7" fillId="3" borderId="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9525</xdr:colOff>
      <xdr:row>2</xdr:row>
      <xdr:rowOff>0</xdr:rowOff>
    </xdr:to>
    <xdr:pic>
      <xdr:nvPicPr>
        <xdr:cNvPr id="2" name="Picture 1">
          <a:extLst>
            <a:ext uri="{FF2B5EF4-FFF2-40B4-BE49-F238E27FC236}">
              <a16:creationId xmlns:a16="http://schemas.microsoft.com/office/drawing/2014/main" id="{7851AABC-EDCF-4E1D-8DFB-2FBEB15B19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 name="Picture 2">
          <a:extLst>
            <a:ext uri="{FF2B5EF4-FFF2-40B4-BE49-F238E27FC236}">
              <a16:creationId xmlns:a16="http://schemas.microsoft.com/office/drawing/2014/main" id="{C40B4B34-C550-43D0-8438-539033BCC2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4" name="Picture 3">
          <a:extLst>
            <a:ext uri="{FF2B5EF4-FFF2-40B4-BE49-F238E27FC236}">
              <a16:creationId xmlns:a16="http://schemas.microsoft.com/office/drawing/2014/main" id="{F45F4896-EF4F-4F3A-AAA8-F14BF0E528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5" name="Picture 4">
          <a:extLst>
            <a:ext uri="{FF2B5EF4-FFF2-40B4-BE49-F238E27FC236}">
              <a16:creationId xmlns:a16="http://schemas.microsoft.com/office/drawing/2014/main" id="{8D9D753F-6CEA-4803-89D7-35243E3E1D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6" name="Picture 5">
          <a:extLst>
            <a:ext uri="{FF2B5EF4-FFF2-40B4-BE49-F238E27FC236}">
              <a16:creationId xmlns:a16="http://schemas.microsoft.com/office/drawing/2014/main" id="{967B37C1-16BE-47C2-89D3-0C8721695A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7" name="Picture 6">
          <a:extLst>
            <a:ext uri="{FF2B5EF4-FFF2-40B4-BE49-F238E27FC236}">
              <a16:creationId xmlns:a16="http://schemas.microsoft.com/office/drawing/2014/main" id="{84CC0FCC-DE75-44A9-A2FC-C653082037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8" name="Picture 7">
          <a:extLst>
            <a:ext uri="{FF2B5EF4-FFF2-40B4-BE49-F238E27FC236}">
              <a16:creationId xmlns:a16="http://schemas.microsoft.com/office/drawing/2014/main" id="{7BCB0F39-BCFF-44F7-8DE3-F00AA3991B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9" name="Picture 8">
          <a:extLst>
            <a:ext uri="{FF2B5EF4-FFF2-40B4-BE49-F238E27FC236}">
              <a16:creationId xmlns:a16="http://schemas.microsoft.com/office/drawing/2014/main" id="{5DC4B210-CE26-4F84-A0B6-308D8F060C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0" name="Picture 9">
          <a:extLst>
            <a:ext uri="{FF2B5EF4-FFF2-40B4-BE49-F238E27FC236}">
              <a16:creationId xmlns:a16="http://schemas.microsoft.com/office/drawing/2014/main" id="{E1ECE150-6134-4E31-88CC-F96DD0D596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1" name="Picture 10">
          <a:extLst>
            <a:ext uri="{FF2B5EF4-FFF2-40B4-BE49-F238E27FC236}">
              <a16:creationId xmlns:a16="http://schemas.microsoft.com/office/drawing/2014/main" id="{1BE3C164-559B-4ED5-9860-AD41AA8A48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2" name="Picture 11">
          <a:extLst>
            <a:ext uri="{FF2B5EF4-FFF2-40B4-BE49-F238E27FC236}">
              <a16:creationId xmlns:a16="http://schemas.microsoft.com/office/drawing/2014/main" id="{8F7D6381-7031-4807-AD81-D75407EB6B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3" name="Picture 12">
          <a:extLst>
            <a:ext uri="{FF2B5EF4-FFF2-40B4-BE49-F238E27FC236}">
              <a16:creationId xmlns:a16="http://schemas.microsoft.com/office/drawing/2014/main" id="{AEA8B24B-5AD9-4890-AE6C-13084B3B42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4" name="Picture 13">
          <a:extLst>
            <a:ext uri="{FF2B5EF4-FFF2-40B4-BE49-F238E27FC236}">
              <a16:creationId xmlns:a16="http://schemas.microsoft.com/office/drawing/2014/main" id="{34A3038E-6FB6-4C0B-AA6D-3AB99DDF78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5" name="Picture 14">
          <a:extLst>
            <a:ext uri="{FF2B5EF4-FFF2-40B4-BE49-F238E27FC236}">
              <a16:creationId xmlns:a16="http://schemas.microsoft.com/office/drawing/2014/main" id="{3D659284-4A5B-455D-A723-23DFA64A1A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6" name="Picture 15">
          <a:extLst>
            <a:ext uri="{FF2B5EF4-FFF2-40B4-BE49-F238E27FC236}">
              <a16:creationId xmlns:a16="http://schemas.microsoft.com/office/drawing/2014/main" id="{A8F1BCE8-8633-4DDE-9BA3-DB822BAD23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7" name="Picture 16">
          <a:extLst>
            <a:ext uri="{FF2B5EF4-FFF2-40B4-BE49-F238E27FC236}">
              <a16:creationId xmlns:a16="http://schemas.microsoft.com/office/drawing/2014/main" id="{A2B3932D-7246-47E0-9F78-B1059A42E0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8" name="Picture 17">
          <a:extLst>
            <a:ext uri="{FF2B5EF4-FFF2-40B4-BE49-F238E27FC236}">
              <a16:creationId xmlns:a16="http://schemas.microsoft.com/office/drawing/2014/main" id="{F94120C9-7581-47B3-BC30-3F046C7E81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19" name="Picture 18">
          <a:extLst>
            <a:ext uri="{FF2B5EF4-FFF2-40B4-BE49-F238E27FC236}">
              <a16:creationId xmlns:a16="http://schemas.microsoft.com/office/drawing/2014/main" id="{9C18CFCC-03E8-45C4-9281-7C0CAC5ED4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0" name="Picture 19">
          <a:extLst>
            <a:ext uri="{FF2B5EF4-FFF2-40B4-BE49-F238E27FC236}">
              <a16:creationId xmlns:a16="http://schemas.microsoft.com/office/drawing/2014/main" id="{6C5DEB8C-B48A-43D5-A5AC-3A326226DA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1" name="Picture 20">
          <a:extLst>
            <a:ext uri="{FF2B5EF4-FFF2-40B4-BE49-F238E27FC236}">
              <a16:creationId xmlns:a16="http://schemas.microsoft.com/office/drawing/2014/main" id="{4A1CE213-57FE-4CBE-BB96-5883887F07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2" name="Picture 21">
          <a:extLst>
            <a:ext uri="{FF2B5EF4-FFF2-40B4-BE49-F238E27FC236}">
              <a16:creationId xmlns:a16="http://schemas.microsoft.com/office/drawing/2014/main" id="{AA3676C5-6949-45BB-9B55-F93128CC5F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3" name="Picture 22">
          <a:extLst>
            <a:ext uri="{FF2B5EF4-FFF2-40B4-BE49-F238E27FC236}">
              <a16:creationId xmlns:a16="http://schemas.microsoft.com/office/drawing/2014/main" id="{9601566A-10B4-42B0-BBE1-6D59C3C872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4" name="Picture 23">
          <a:extLst>
            <a:ext uri="{FF2B5EF4-FFF2-40B4-BE49-F238E27FC236}">
              <a16:creationId xmlns:a16="http://schemas.microsoft.com/office/drawing/2014/main" id="{EA5F6DD2-21D9-42E8-BEDC-6082D5158E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5" name="Picture 24">
          <a:extLst>
            <a:ext uri="{FF2B5EF4-FFF2-40B4-BE49-F238E27FC236}">
              <a16:creationId xmlns:a16="http://schemas.microsoft.com/office/drawing/2014/main" id="{37813433-DEAD-4266-BE90-8B9EFB6DDD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6" name="Picture 25">
          <a:extLst>
            <a:ext uri="{FF2B5EF4-FFF2-40B4-BE49-F238E27FC236}">
              <a16:creationId xmlns:a16="http://schemas.microsoft.com/office/drawing/2014/main" id="{97009650-E167-47C1-86D2-DD4EDFEBD8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7" name="Picture 26">
          <a:extLst>
            <a:ext uri="{FF2B5EF4-FFF2-40B4-BE49-F238E27FC236}">
              <a16:creationId xmlns:a16="http://schemas.microsoft.com/office/drawing/2014/main" id="{32452FE3-5C2C-46B1-9E01-3A81121E35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8" name="Picture 27">
          <a:extLst>
            <a:ext uri="{FF2B5EF4-FFF2-40B4-BE49-F238E27FC236}">
              <a16:creationId xmlns:a16="http://schemas.microsoft.com/office/drawing/2014/main" id="{E5ECF52E-43A8-42C3-BCB3-FD53E72E14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29" name="Picture 28">
          <a:extLst>
            <a:ext uri="{FF2B5EF4-FFF2-40B4-BE49-F238E27FC236}">
              <a16:creationId xmlns:a16="http://schemas.microsoft.com/office/drawing/2014/main" id="{54B83E31-9AE7-43FD-9B1F-B89346E746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0" name="Picture 29">
          <a:extLst>
            <a:ext uri="{FF2B5EF4-FFF2-40B4-BE49-F238E27FC236}">
              <a16:creationId xmlns:a16="http://schemas.microsoft.com/office/drawing/2014/main" id="{6D01F76D-EA52-4331-8153-1DCA4A553D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1" name="Picture 30">
          <a:extLst>
            <a:ext uri="{FF2B5EF4-FFF2-40B4-BE49-F238E27FC236}">
              <a16:creationId xmlns:a16="http://schemas.microsoft.com/office/drawing/2014/main" id="{87AECE4E-28A8-4531-A140-447978600A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2" name="Picture 33">
          <a:extLst>
            <a:ext uri="{FF2B5EF4-FFF2-40B4-BE49-F238E27FC236}">
              <a16:creationId xmlns:a16="http://schemas.microsoft.com/office/drawing/2014/main" id="{D42FCA64-339F-4D28-BC86-42DE0804F3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15</xdr:col>
      <xdr:colOff>0</xdr:colOff>
      <xdr:row>2</xdr:row>
      <xdr:rowOff>0</xdr:rowOff>
    </xdr:from>
    <xdr:to>
      <xdr:col>15</xdr:col>
      <xdr:colOff>9525</xdr:colOff>
      <xdr:row>2</xdr:row>
      <xdr:rowOff>0</xdr:rowOff>
    </xdr:to>
    <xdr:pic>
      <xdr:nvPicPr>
        <xdr:cNvPr id="33" name="Picture 34">
          <a:extLst>
            <a:ext uri="{FF2B5EF4-FFF2-40B4-BE49-F238E27FC236}">
              <a16:creationId xmlns:a16="http://schemas.microsoft.com/office/drawing/2014/main" id="{B3A985A9-401E-4D83-961F-B845697F24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3611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4" name="Picture 1">
          <a:extLst>
            <a:ext uri="{FF2B5EF4-FFF2-40B4-BE49-F238E27FC236}">
              <a16:creationId xmlns:a16="http://schemas.microsoft.com/office/drawing/2014/main" id="{BC559A26-72ED-4049-ABB7-70289AC15A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5" name="Picture 2">
          <a:extLst>
            <a:ext uri="{FF2B5EF4-FFF2-40B4-BE49-F238E27FC236}">
              <a16:creationId xmlns:a16="http://schemas.microsoft.com/office/drawing/2014/main" id="{183FB4B5-D2DB-4478-A26F-F3CB3013EF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6" name="Picture 3">
          <a:extLst>
            <a:ext uri="{FF2B5EF4-FFF2-40B4-BE49-F238E27FC236}">
              <a16:creationId xmlns:a16="http://schemas.microsoft.com/office/drawing/2014/main" id="{664EB87B-DA58-43A7-8BA1-DA9011003E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7" name="Picture 4">
          <a:extLst>
            <a:ext uri="{FF2B5EF4-FFF2-40B4-BE49-F238E27FC236}">
              <a16:creationId xmlns:a16="http://schemas.microsoft.com/office/drawing/2014/main" id="{B1FA69A3-8DD1-4071-9064-B478A590CE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8" name="Picture 5">
          <a:extLst>
            <a:ext uri="{FF2B5EF4-FFF2-40B4-BE49-F238E27FC236}">
              <a16:creationId xmlns:a16="http://schemas.microsoft.com/office/drawing/2014/main" id="{07A26864-D13E-4BDC-9107-39982AB490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39" name="Picture 6">
          <a:extLst>
            <a:ext uri="{FF2B5EF4-FFF2-40B4-BE49-F238E27FC236}">
              <a16:creationId xmlns:a16="http://schemas.microsoft.com/office/drawing/2014/main" id="{2D80F218-EF69-4E30-8F8C-A68FA4C32C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0" name="Picture 7">
          <a:extLst>
            <a:ext uri="{FF2B5EF4-FFF2-40B4-BE49-F238E27FC236}">
              <a16:creationId xmlns:a16="http://schemas.microsoft.com/office/drawing/2014/main" id="{9101D3F6-E4AD-41E5-A1B5-2F4887ACEA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1" name="Picture 8">
          <a:extLst>
            <a:ext uri="{FF2B5EF4-FFF2-40B4-BE49-F238E27FC236}">
              <a16:creationId xmlns:a16="http://schemas.microsoft.com/office/drawing/2014/main" id="{52D0CEF9-CE1B-4119-A980-BDF6A93DF5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2" name="Picture 9">
          <a:extLst>
            <a:ext uri="{FF2B5EF4-FFF2-40B4-BE49-F238E27FC236}">
              <a16:creationId xmlns:a16="http://schemas.microsoft.com/office/drawing/2014/main" id="{A93A826C-DFB9-471C-8D96-337878F9B6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3" name="Picture 10">
          <a:extLst>
            <a:ext uri="{FF2B5EF4-FFF2-40B4-BE49-F238E27FC236}">
              <a16:creationId xmlns:a16="http://schemas.microsoft.com/office/drawing/2014/main" id="{F50C32DA-35B5-4654-B516-A6E14538EF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4" name="Picture 11">
          <a:extLst>
            <a:ext uri="{FF2B5EF4-FFF2-40B4-BE49-F238E27FC236}">
              <a16:creationId xmlns:a16="http://schemas.microsoft.com/office/drawing/2014/main" id="{F3C186A8-F06F-4195-AE45-3D6ADA07E7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5" name="Picture 12">
          <a:extLst>
            <a:ext uri="{FF2B5EF4-FFF2-40B4-BE49-F238E27FC236}">
              <a16:creationId xmlns:a16="http://schemas.microsoft.com/office/drawing/2014/main" id="{965044AA-051A-4069-97D2-CFCDEF0072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6" name="Picture 13">
          <a:extLst>
            <a:ext uri="{FF2B5EF4-FFF2-40B4-BE49-F238E27FC236}">
              <a16:creationId xmlns:a16="http://schemas.microsoft.com/office/drawing/2014/main" id="{C2EDA2E5-3775-45A9-A787-73218CCE37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7" name="Picture 14">
          <a:extLst>
            <a:ext uri="{FF2B5EF4-FFF2-40B4-BE49-F238E27FC236}">
              <a16:creationId xmlns:a16="http://schemas.microsoft.com/office/drawing/2014/main" id="{05779D5C-8787-4768-B551-CBE8FBDF8D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8" name="Picture 15">
          <a:extLst>
            <a:ext uri="{FF2B5EF4-FFF2-40B4-BE49-F238E27FC236}">
              <a16:creationId xmlns:a16="http://schemas.microsoft.com/office/drawing/2014/main" id="{3154B459-4F20-4059-B404-C8D42927C4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49" name="Picture 16">
          <a:extLst>
            <a:ext uri="{FF2B5EF4-FFF2-40B4-BE49-F238E27FC236}">
              <a16:creationId xmlns:a16="http://schemas.microsoft.com/office/drawing/2014/main" id="{164BA954-2BD0-47C5-8C40-6560DF57E1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0" name="Picture 17">
          <a:extLst>
            <a:ext uri="{FF2B5EF4-FFF2-40B4-BE49-F238E27FC236}">
              <a16:creationId xmlns:a16="http://schemas.microsoft.com/office/drawing/2014/main" id="{791D6AD7-8A4E-41CA-8C1B-BC7BB1770F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1" name="Picture 18">
          <a:extLst>
            <a:ext uri="{FF2B5EF4-FFF2-40B4-BE49-F238E27FC236}">
              <a16:creationId xmlns:a16="http://schemas.microsoft.com/office/drawing/2014/main" id="{0ED0C791-C780-4BB4-9964-69E1E126BF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2" name="Picture 19">
          <a:extLst>
            <a:ext uri="{FF2B5EF4-FFF2-40B4-BE49-F238E27FC236}">
              <a16:creationId xmlns:a16="http://schemas.microsoft.com/office/drawing/2014/main" id="{68EE833F-F821-4FFA-8C14-AF22F3ADFA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3" name="Picture 20">
          <a:extLst>
            <a:ext uri="{FF2B5EF4-FFF2-40B4-BE49-F238E27FC236}">
              <a16:creationId xmlns:a16="http://schemas.microsoft.com/office/drawing/2014/main" id="{8A05A2D6-D6C2-4E80-BBE4-0E10B45AF6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4" name="Picture 21">
          <a:extLst>
            <a:ext uri="{FF2B5EF4-FFF2-40B4-BE49-F238E27FC236}">
              <a16:creationId xmlns:a16="http://schemas.microsoft.com/office/drawing/2014/main" id="{73A59DD0-1AC9-4112-8647-151D0C599F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5" name="Picture 22">
          <a:extLst>
            <a:ext uri="{FF2B5EF4-FFF2-40B4-BE49-F238E27FC236}">
              <a16:creationId xmlns:a16="http://schemas.microsoft.com/office/drawing/2014/main" id="{6E7DD0E3-052A-42AF-87A7-625C5CDEE0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6" name="Picture 23">
          <a:extLst>
            <a:ext uri="{FF2B5EF4-FFF2-40B4-BE49-F238E27FC236}">
              <a16:creationId xmlns:a16="http://schemas.microsoft.com/office/drawing/2014/main" id="{213385B7-66C4-4AEA-AF62-44FEAA9AE2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7" name="Picture 24">
          <a:extLst>
            <a:ext uri="{FF2B5EF4-FFF2-40B4-BE49-F238E27FC236}">
              <a16:creationId xmlns:a16="http://schemas.microsoft.com/office/drawing/2014/main" id="{E93C1B36-52B4-4231-AD60-14A4CC45A7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8" name="Picture 25">
          <a:extLst>
            <a:ext uri="{FF2B5EF4-FFF2-40B4-BE49-F238E27FC236}">
              <a16:creationId xmlns:a16="http://schemas.microsoft.com/office/drawing/2014/main" id="{FD66CEB4-D00A-4CCE-A067-7665FC6D16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59" name="Picture 26">
          <a:extLst>
            <a:ext uri="{FF2B5EF4-FFF2-40B4-BE49-F238E27FC236}">
              <a16:creationId xmlns:a16="http://schemas.microsoft.com/office/drawing/2014/main" id="{28A8B470-BAA1-4930-84B3-3880C98154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0" name="Picture 27">
          <a:extLst>
            <a:ext uri="{FF2B5EF4-FFF2-40B4-BE49-F238E27FC236}">
              <a16:creationId xmlns:a16="http://schemas.microsoft.com/office/drawing/2014/main" id="{09810EE1-2FEE-438C-ACB4-105E40BDB9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1" name="Picture 28">
          <a:extLst>
            <a:ext uri="{FF2B5EF4-FFF2-40B4-BE49-F238E27FC236}">
              <a16:creationId xmlns:a16="http://schemas.microsoft.com/office/drawing/2014/main" id="{342D22CD-67EC-4CD9-B3ED-42B14E119F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2" name="Picture 29">
          <a:extLst>
            <a:ext uri="{FF2B5EF4-FFF2-40B4-BE49-F238E27FC236}">
              <a16:creationId xmlns:a16="http://schemas.microsoft.com/office/drawing/2014/main" id="{DC95DD94-86F3-444D-B841-699D4593BD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3" name="Picture 30">
          <a:extLst>
            <a:ext uri="{FF2B5EF4-FFF2-40B4-BE49-F238E27FC236}">
              <a16:creationId xmlns:a16="http://schemas.microsoft.com/office/drawing/2014/main" id="{1E5A2D5D-2D2E-42B0-BDDD-11A09BA2D0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4" name="Picture 33">
          <a:extLst>
            <a:ext uri="{FF2B5EF4-FFF2-40B4-BE49-F238E27FC236}">
              <a16:creationId xmlns:a16="http://schemas.microsoft.com/office/drawing/2014/main" id="{6C46B93B-F7E8-4A43-BE3C-BC51605C33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twoCellAnchor editAs="oneCell">
    <xdr:from>
      <xdr:col>12</xdr:col>
      <xdr:colOff>0</xdr:colOff>
      <xdr:row>2</xdr:row>
      <xdr:rowOff>0</xdr:rowOff>
    </xdr:from>
    <xdr:to>
      <xdr:col>12</xdr:col>
      <xdr:colOff>9525</xdr:colOff>
      <xdr:row>2</xdr:row>
      <xdr:rowOff>0</xdr:rowOff>
    </xdr:to>
    <xdr:pic>
      <xdr:nvPicPr>
        <xdr:cNvPr id="65" name="Picture 34">
          <a:extLst>
            <a:ext uri="{FF2B5EF4-FFF2-40B4-BE49-F238E27FC236}">
              <a16:creationId xmlns:a16="http://schemas.microsoft.com/office/drawing/2014/main" id="{EA78D6B6-F1D5-4D62-B4A4-9E04659F44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497050" y="533400"/>
          <a:ext cx="9525"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ED912-2C0B-467C-8ABF-BBE1D817AD2C}">
  <dimension ref="A1:O22"/>
  <sheetViews>
    <sheetView tabSelected="1" zoomScale="70" zoomScaleNormal="70" workbookViewId="0">
      <pane ySplit="3" topLeftCell="A4" activePane="bottomLeft" state="frozen"/>
      <selection pane="bottomLeft" activeCell="A4" sqref="A4"/>
    </sheetView>
  </sheetViews>
  <sheetFormatPr baseColWidth="10" defaultRowHeight="14.5" x14ac:dyDescent="0.35"/>
  <cols>
    <col min="1" max="1" width="15.6328125" customWidth="1"/>
    <col min="2" max="2" width="14.26953125" customWidth="1"/>
    <col min="3" max="3" width="16.54296875" customWidth="1"/>
    <col min="5" max="6" width="10.90625" customWidth="1"/>
    <col min="7" max="7" width="13" customWidth="1"/>
    <col min="11" max="11" width="18.81640625" customWidth="1"/>
    <col min="12" max="12" width="49.36328125" customWidth="1"/>
    <col min="13" max="13" width="15.453125" customWidth="1"/>
    <col min="14" max="14" width="13" customWidth="1"/>
    <col min="15" max="15" width="17" customWidth="1"/>
  </cols>
  <sheetData>
    <row r="1" spans="1:15" s="1" customFormat="1" ht="21" x14ac:dyDescent="0.35">
      <c r="A1" s="12" t="s">
        <v>26</v>
      </c>
      <c r="B1" s="12"/>
      <c r="C1" s="12"/>
      <c r="D1" s="12"/>
      <c r="E1" s="12"/>
      <c r="F1" s="12"/>
      <c r="G1" s="12"/>
      <c r="H1" s="12"/>
      <c r="I1" s="12"/>
      <c r="J1" s="12"/>
      <c r="K1" s="12"/>
      <c r="L1" s="12"/>
      <c r="M1" s="12"/>
      <c r="N1" s="12"/>
      <c r="O1" s="12"/>
    </row>
    <row r="2" spans="1:15" s="1" customFormat="1" ht="21" x14ac:dyDescent="0.35">
      <c r="A2" s="13" t="s">
        <v>25</v>
      </c>
      <c r="B2" s="13"/>
      <c r="C2" s="13"/>
      <c r="D2" s="13"/>
      <c r="E2" s="13"/>
      <c r="F2" s="13"/>
      <c r="G2" s="13"/>
      <c r="H2" s="13"/>
      <c r="I2" s="13"/>
      <c r="J2" s="13"/>
      <c r="K2" s="13"/>
      <c r="L2" s="13"/>
      <c r="M2" s="13"/>
      <c r="N2" s="13"/>
      <c r="O2" s="13"/>
    </row>
    <row r="3" spans="1:15" s="5" customFormat="1" ht="75.5" customHeight="1" x14ac:dyDescent="0.35">
      <c r="A3" s="2" t="s">
        <v>0</v>
      </c>
      <c r="B3" s="2" t="s">
        <v>1</v>
      </c>
      <c r="C3" s="2" t="s">
        <v>2</v>
      </c>
      <c r="D3" s="2" t="s">
        <v>3</v>
      </c>
      <c r="E3" s="2" t="s">
        <v>4</v>
      </c>
      <c r="F3" s="3" t="s">
        <v>5</v>
      </c>
      <c r="G3" s="3" t="s">
        <v>6</v>
      </c>
      <c r="H3" s="4" t="s">
        <v>7</v>
      </c>
      <c r="I3" s="2" t="s">
        <v>8</v>
      </c>
      <c r="J3" s="2" t="s">
        <v>9</v>
      </c>
      <c r="K3" s="2" t="s">
        <v>10</v>
      </c>
      <c r="L3" s="2" t="s">
        <v>11</v>
      </c>
      <c r="M3" s="2" t="s">
        <v>12</v>
      </c>
      <c r="N3" s="2" t="s">
        <v>13</v>
      </c>
      <c r="O3" s="2" t="s">
        <v>14</v>
      </c>
    </row>
    <row r="4" spans="1:15" s="1" customFormat="1" ht="101" customHeight="1" x14ac:dyDescent="0.35">
      <c r="A4" s="6" t="s">
        <v>15</v>
      </c>
      <c r="B4" s="6" t="s">
        <v>16</v>
      </c>
      <c r="C4" s="6" t="s">
        <v>17</v>
      </c>
      <c r="D4" s="6" t="s">
        <v>18</v>
      </c>
      <c r="E4" s="6" t="s">
        <v>19</v>
      </c>
      <c r="F4" s="7">
        <v>43137</v>
      </c>
      <c r="G4" s="7">
        <v>43139</v>
      </c>
      <c r="H4" s="8">
        <f t="shared" ref="H4:H21" si="0">NETWORKDAYS(F4,G4)</f>
        <v>3</v>
      </c>
      <c r="I4" s="6" t="s">
        <v>20</v>
      </c>
      <c r="J4" s="6" t="s">
        <v>21</v>
      </c>
      <c r="K4" s="9" t="s">
        <v>22</v>
      </c>
      <c r="L4" s="9" t="s">
        <v>23</v>
      </c>
      <c r="M4" s="9" t="s">
        <v>24</v>
      </c>
      <c r="N4" s="10">
        <v>1088356.82</v>
      </c>
      <c r="O4" s="9"/>
    </row>
    <row r="5" spans="1:15" s="1" customFormat="1" ht="101.5" x14ac:dyDescent="0.35">
      <c r="A5" s="6" t="s">
        <v>27</v>
      </c>
      <c r="B5" s="6" t="s">
        <v>28</v>
      </c>
      <c r="C5" s="6" t="s">
        <v>29</v>
      </c>
      <c r="D5" s="6" t="s">
        <v>30</v>
      </c>
      <c r="E5" s="6" t="s">
        <v>31</v>
      </c>
      <c r="F5" s="7">
        <v>43137</v>
      </c>
      <c r="G5" s="7">
        <v>43139</v>
      </c>
      <c r="H5" s="8">
        <f t="shared" si="0"/>
        <v>3</v>
      </c>
      <c r="I5" s="6" t="s">
        <v>20</v>
      </c>
      <c r="J5" s="6" t="s">
        <v>21</v>
      </c>
      <c r="K5" s="9" t="s">
        <v>22</v>
      </c>
      <c r="L5" s="9" t="s">
        <v>32</v>
      </c>
      <c r="M5" s="9" t="s">
        <v>24</v>
      </c>
      <c r="N5" s="10">
        <v>991644</v>
      </c>
      <c r="O5" s="9"/>
    </row>
    <row r="6" spans="1:15" s="1" customFormat="1" ht="275.5" x14ac:dyDescent="0.35">
      <c r="A6" s="6" t="s">
        <v>33</v>
      </c>
      <c r="B6" s="6" t="s">
        <v>34</v>
      </c>
      <c r="C6" s="6" t="s">
        <v>29</v>
      </c>
      <c r="D6" s="6" t="s">
        <v>30</v>
      </c>
      <c r="E6" s="6" t="s">
        <v>35</v>
      </c>
      <c r="F6" s="7">
        <v>43150</v>
      </c>
      <c r="G6" s="7">
        <v>43154</v>
      </c>
      <c r="H6" s="8">
        <f t="shared" si="0"/>
        <v>5</v>
      </c>
      <c r="I6" s="6" t="s">
        <v>36</v>
      </c>
      <c r="J6" s="6" t="s">
        <v>37</v>
      </c>
      <c r="K6" s="9" t="s">
        <v>38</v>
      </c>
      <c r="L6" s="9" t="s">
        <v>39</v>
      </c>
      <c r="M6" s="9" t="s">
        <v>24</v>
      </c>
      <c r="N6" s="11">
        <f>1022.47*575</f>
        <v>587920.25</v>
      </c>
      <c r="O6" s="9"/>
    </row>
    <row r="7" spans="1:15" s="1" customFormat="1" ht="58" x14ac:dyDescent="0.35">
      <c r="A7" s="6" t="s">
        <v>40</v>
      </c>
      <c r="B7" s="6" t="s">
        <v>41</v>
      </c>
      <c r="C7" s="6" t="s">
        <v>29</v>
      </c>
      <c r="D7" s="6" t="s">
        <v>18</v>
      </c>
      <c r="E7" s="6" t="s">
        <v>42</v>
      </c>
      <c r="F7" s="7">
        <v>43150</v>
      </c>
      <c r="G7" s="7">
        <v>43154</v>
      </c>
      <c r="H7" s="8">
        <f t="shared" si="0"/>
        <v>5</v>
      </c>
      <c r="I7" s="6" t="s">
        <v>36</v>
      </c>
      <c r="J7" s="6" t="s">
        <v>37</v>
      </c>
      <c r="K7" s="9" t="s">
        <v>38</v>
      </c>
      <c r="L7" s="9" t="s">
        <v>43</v>
      </c>
      <c r="M7" s="9" t="s">
        <v>24</v>
      </c>
      <c r="N7" s="11">
        <f>959.04*575</f>
        <v>551448</v>
      </c>
      <c r="O7" s="9"/>
    </row>
    <row r="8" spans="1:15" ht="87" x14ac:dyDescent="0.35">
      <c r="A8" s="6" t="s">
        <v>44</v>
      </c>
      <c r="B8" s="6" t="s">
        <v>16</v>
      </c>
      <c r="C8" s="6" t="s">
        <v>17</v>
      </c>
      <c r="D8" s="6" t="s">
        <v>45</v>
      </c>
      <c r="E8" s="6" t="s">
        <v>45</v>
      </c>
      <c r="F8" s="7">
        <v>43213</v>
      </c>
      <c r="G8" s="7">
        <v>43217</v>
      </c>
      <c r="H8" s="8">
        <f t="shared" si="0"/>
        <v>5</v>
      </c>
      <c r="I8" s="6" t="s">
        <v>46</v>
      </c>
      <c r="J8" s="6" t="s">
        <v>47</v>
      </c>
      <c r="K8" s="9" t="s">
        <v>48</v>
      </c>
      <c r="L8" s="6" t="s">
        <v>49</v>
      </c>
      <c r="M8" s="9" t="s">
        <v>24</v>
      </c>
      <c r="N8" s="6" t="s">
        <v>49</v>
      </c>
      <c r="O8" s="9" t="s">
        <v>50</v>
      </c>
    </row>
    <row r="9" spans="1:15" s="15" customFormat="1" ht="188.5" x14ac:dyDescent="0.35">
      <c r="A9" s="6" t="s">
        <v>51</v>
      </c>
      <c r="B9" s="6" t="s">
        <v>52</v>
      </c>
      <c r="C9" s="6" t="s">
        <v>53</v>
      </c>
      <c r="D9" s="6" t="s">
        <v>30</v>
      </c>
      <c r="E9" s="6" t="s">
        <v>54</v>
      </c>
      <c r="F9" s="7">
        <v>43340</v>
      </c>
      <c r="G9" s="7">
        <v>43342</v>
      </c>
      <c r="H9" s="8">
        <f t="shared" si="0"/>
        <v>3</v>
      </c>
      <c r="I9" s="6" t="s">
        <v>55</v>
      </c>
      <c r="J9" s="6" t="s">
        <v>56</v>
      </c>
      <c r="K9" s="9" t="s">
        <v>57</v>
      </c>
      <c r="L9" s="9" t="s">
        <v>58</v>
      </c>
      <c r="M9" s="9" t="s">
        <v>59</v>
      </c>
      <c r="N9" s="14">
        <f>352*580</f>
        <v>204160</v>
      </c>
      <c r="O9" s="9"/>
    </row>
    <row r="10" spans="1:15" s="15" customFormat="1" ht="174" x14ac:dyDescent="0.35">
      <c r="A10" s="6" t="s">
        <v>51</v>
      </c>
      <c r="B10" s="6" t="s">
        <v>60</v>
      </c>
      <c r="C10" s="6" t="s">
        <v>17</v>
      </c>
      <c r="D10" s="6" t="s">
        <v>30</v>
      </c>
      <c r="E10" s="6" t="s">
        <v>61</v>
      </c>
      <c r="F10" s="7">
        <v>43340</v>
      </c>
      <c r="G10" s="7">
        <v>43342</v>
      </c>
      <c r="H10" s="8">
        <f t="shared" si="0"/>
        <v>3</v>
      </c>
      <c r="I10" s="6" t="s">
        <v>55</v>
      </c>
      <c r="J10" s="6" t="s">
        <v>56</v>
      </c>
      <c r="K10" s="9" t="s">
        <v>57</v>
      </c>
      <c r="L10" s="9" t="s">
        <v>62</v>
      </c>
      <c r="M10" s="9" t="s">
        <v>59</v>
      </c>
      <c r="N10" s="14">
        <f>1835*600</f>
        <v>1101000</v>
      </c>
      <c r="O10" s="9"/>
    </row>
    <row r="11" spans="1:15" s="15" customFormat="1" ht="159.5" x14ac:dyDescent="0.35">
      <c r="A11" s="6" t="s">
        <v>63</v>
      </c>
      <c r="B11" s="6" t="s">
        <v>64</v>
      </c>
      <c r="C11" s="6" t="s">
        <v>53</v>
      </c>
      <c r="D11" s="6" t="s">
        <v>30</v>
      </c>
      <c r="E11" s="6" t="s">
        <v>65</v>
      </c>
      <c r="F11" s="7">
        <v>43340</v>
      </c>
      <c r="G11" s="7">
        <v>43342</v>
      </c>
      <c r="H11" s="8">
        <f t="shared" si="0"/>
        <v>3</v>
      </c>
      <c r="I11" s="6" t="s">
        <v>55</v>
      </c>
      <c r="J11" s="6" t="s">
        <v>56</v>
      </c>
      <c r="K11" s="9" t="s">
        <v>57</v>
      </c>
      <c r="L11" s="9" t="s">
        <v>66</v>
      </c>
      <c r="M11" s="9" t="s">
        <v>59</v>
      </c>
      <c r="N11" s="9" t="s">
        <v>67</v>
      </c>
      <c r="O11" s="9"/>
    </row>
    <row r="12" spans="1:15" s="15" customFormat="1" ht="409.5" x14ac:dyDescent="0.35">
      <c r="A12" s="6" t="s">
        <v>68</v>
      </c>
      <c r="B12" s="6" t="s">
        <v>69</v>
      </c>
      <c r="C12" s="6" t="s">
        <v>70</v>
      </c>
      <c r="D12" s="6" t="s">
        <v>30</v>
      </c>
      <c r="E12" s="6" t="s">
        <v>71</v>
      </c>
      <c r="F12" s="7">
        <v>43366</v>
      </c>
      <c r="G12" s="7">
        <v>43370</v>
      </c>
      <c r="H12" s="8">
        <f t="shared" si="0"/>
        <v>4</v>
      </c>
      <c r="I12" s="6" t="s">
        <v>55</v>
      </c>
      <c r="J12" s="6" t="s">
        <v>47</v>
      </c>
      <c r="K12" s="9" t="s">
        <v>72</v>
      </c>
      <c r="L12" s="9" t="s">
        <v>73</v>
      </c>
      <c r="M12" s="9" t="s">
        <v>24</v>
      </c>
      <c r="N12" s="16" t="s">
        <v>74</v>
      </c>
      <c r="O12" s="9"/>
    </row>
    <row r="13" spans="1:15" s="15" customFormat="1" ht="130.5" x14ac:dyDescent="0.35">
      <c r="A13" s="6" t="s">
        <v>51</v>
      </c>
      <c r="B13" s="6" t="s">
        <v>52</v>
      </c>
      <c r="C13" s="6" t="s">
        <v>53</v>
      </c>
      <c r="D13" s="6" t="s">
        <v>30</v>
      </c>
      <c r="E13" s="6" t="s">
        <v>75</v>
      </c>
      <c r="F13" s="7">
        <v>43374</v>
      </c>
      <c r="G13" s="7">
        <v>43379</v>
      </c>
      <c r="H13" s="8">
        <f t="shared" si="0"/>
        <v>5</v>
      </c>
      <c r="I13" s="6" t="s">
        <v>76</v>
      </c>
      <c r="J13" s="6" t="s">
        <v>56</v>
      </c>
      <c r="K13" s="9" t="s">
        <v>77</v>
      </c>
      <c r="L13" s="9" t="s">
        <v>78</v>
      </c>
      <c r="M13" s="9" t="s">
        <v>59</v>
      </c>
      <c r="N13" s="14">
        <f>3017*580</f>
        <v>1749860</v>
      </c>
      <c r="O13" s="9"/>
    </row>
    <row r="14" spans="1:15" s="15" customFormat="1" ht="130.5" x14ac:dyDescent="0.35">
      <c r="A14" s="6" t="s">
        <v>51</v>
      </c>
      <c r="B14" s="6" t="s">
        <v>60</v>
      </c>
      <c r="C14" s="6" t="s">
        <v>17</v>
      </c>
      <c r="D14" s="6" t="s">
        <v>30</v>
      </c>
      <c r="E14" s="6" t="s">
        <v>79</v>
      </c>
      <c r="F14" s="7">
        <v>43374</v>
      </c>
      <c r="G14" s="7">
        <v>43379</v>
      </c>
      <c r="H14" s="8">
        <f t="shared" si="0"/>
        <v>5</v>
      </c>
      <c r="I14" s="6" t="s">
        <v>76</v>
      </c>
      <c r="J14" s="6" t="s">
        <v>56</v>
      </c>
      <c r="K14" s="9" t="s">
        <v>77</v>
      </c>
      <c r="L14" s="9" t="s">
        <v>80</v>
      </c>
      <c r="M14" s="9" t="s">
        <v>59</v>
      </c>
      <c r="N14" s="14">
        <f>3411*600</f>
        <v>2046600</v>
      </c>
      <c r="O14" s="9"/>
    </row>
    <row r="15" spans="1:15" s="15" customFormat="1" ht="131" customHeight="1" x14ac:dyDescent="0.35">
      <c r="A15" s="6" t="s">
        <v>51</v>
      </c>
      <c r="B15" s="6" t="s">
        <v>64</v>
      </c>
      <c r="C15" s="6" t="s">
        <v>53</v>
      </c>
      <c r="D15" s="6" t="s">
        <v>30</v>
      </c>
      <c r="E15" s="6" t="s">
        <v>81</v>
      </c>
      <c r="F15" s="7">
        <v>43374</v>
      </c>
      <c r="G15" s="7">
        <v>43379</v>
      </c>
      <c r="H15" s="8">
        <f t="shared" si="0"/>
        <v>5</v>
      </c>
      <c r="I15" s="6" t="s">
        <v>76</v>
      </c>
      <c r="J15" s="6" t="s">
        <v>56</v>
      </c>
      <c r="K15" s="9" t="s">
        <v>77</v>
      </c>
      <c r="L15" s="9" t="s">
        <v>82</v>
      </c>
      <c r="M15" s="9" t="s">
        <v>59</v>
      </c>
      <c r="N15" s="14">
        <f>3000*580</f>
        <v>1740000</v>
      </c>
      <c r="O15" s="9"/>
    </row>
    <row r="16" spans="1:15" s="15" customFormat="1" ht="409.5" x14ac:dyDescent="0.35">
      <c r="A16" s="6" t="s">
        <v>83</v>
      </c>
      <c r="B16" s="6" t="s">
        <v>60</v>
      </c>
      <c r="C16" s="6" t="s">
        <v>17</v>
      </c>
      <c r="D16" s="17" t="s">
        <v>30</v>
      </c>
      <c r="E16" s="17" t="s">
        <v>84</v>
      </c>
      <c r="F16" s="7">
        <v>43381</v>
      </c>
      <c r="G16" s="7">
        <v>43383</v>
      </c>
      <c r="H16" s="8">
        <f t="shared" si="0"/>
        <v>3</v>
      </c>
      <c r="I16" s="6" t="s">
        <v>76</v>
      </c>
      <c r="J16" s="6" t="s">
        <v>56</v>
      </c>
      <c r="K16" s="9" t="s">
        <v>85</v>
      </c>
      <c r="L16" s="9" t="s">
        <v>86</v>
      </c>
      <c r="M16" s="9" t="s">
        <v>59</v>
      </c>
      <c r="N16" s="14">
        <f>1516*600</f>
        <v>909600</v>
      </c>
      <c r="O16" s="9"/>
    </row>
    <row r="17" spans="1:15" s="15" customFormat="1" ht="72.5" x14ac:dyDescent="0.35">
      <c r="A17" s="6" t="s">
        <v>87</v>
      </c>
      <c r="B17" s="6" t="s">
        <v>88</v>
      </c>
      <c r="C17" s="6" t="s">
        <v>89</v>
      </c>
      <c r="D17" s="17" t="s">
        <v>30</v>
      </c>
      <c r="E17" s="17" t="s">
        <v>90</v>
      </c>
      <c r="F17" s="7">
        <v>43396</v>
      </c>
      <c r="G17" s="7">
        <v>43398</v>
      </c>
      <c r="H17" s="8">
        <f t="shared" si="0"/>
        <v>3</v>
      </c>
      <c r="I17" s="6" t="s">
        <v>91</v>
      </c>
      <c r="J17" s="6" t="s">
        <v>21</v>
      </c>
      <c r="K17" s="9" t="s">
        <v>92</v>
      </c>
      <c r="L17" s="9" t="s">
        <v>93</v>
      </c>
      <c r="M17" s="9" t="s">
        <v>94</v>
      </c>
      <c r="N17" s="14">
        <f>(1751.2-237.36)*560</f>
        <v>847750.40000000014</v>
      </c>
      <c r="O17" s="9"/>
    </row>
    <row r="18" spans="1:15" s="15" customFormat="1" ht="87" x14ac:dyDescent="0.35">
      <c r="A18" s="6" t="s">
        <v>95</v>
      </c>
      <c r="B18" s="6" t="s">
        <v>28</v>
      </c>
      <c r="C18" s="6" t="s">
        <v>29</v>
      </c>
      <c r="D18" s="6" t="s">
        <v>30</v>
      </c>
      <c r="E18" s="6" t="s">
        <v>96</v>
      </c>
      <c r="F18" s="7">
        <v>43410</v>
      </c>
      <c r="G18" s="7">
        <v>43413</v>
      </c>
      <c r="H18" s="8">
        <f t="shared" si="0"/>
        <v>4</v>
      </c>
      <c r="I18" s="6" t="s">
        <v>20</v>
      </c>
      <c r="J18" s="6" t="s">
        <v>21</v>
      </c>
      <c r="K18" s="9" t="s">
        <v>97</v>
      </c>
      <c r="L18" s="9" t="s">
        <v>98</v>
      </c>
      <c r="M18" s="9" t="s">
        <v>24</v>
      </c>
      <c r="N18" s="9" t="s">
        <v>67</v>
      </c>
      <c r="O18" s="9"/>
    </row>
    <row r="19" spans="1:15" s="15" customFormat="1" ht="87" x14ac:dyDescent="0.35">
      <c r="A19" s="6" t="s">
        <v>99</v>
      </c>
      <c r="B19" s="6" t="s">
        <v>100</v>
      </c>
      <c r="C19" s="6" t="s">
        <v>53</v>
      </c>
      <c r="D19" s="17" t="s">
        <v>30</v>
      </c>
      <c r="E19" s="17" t="s">
        <v>101</v>
      </c>
      <c r="F19" s="7">
        <v>43412</v>
      </c>
      <c r="G19" s="7">
        <v>43413</v>
      </c>
      <c r="H19" s="8">
        <f t="shared" si="0"/>
        <v>2</v>
      </c>
      <c r="I19" s="6" t="s">
        <v>20</v>
      </c>
      <c r="J19" s="6" t="s">
        <v>21</v>
      </c>
      <c r="K19" s="9" t="s">
        <v>102</v>
      </c>
      <c r="L19" s="9" t="s">
        <v>103</v>
      </c>
      <c r="M19" s="9" t="s">
        <v>24</v>
      </c>
      <c r="N19" s="9" t="s">
        <v>67</v>
      </c>
      <c r="O19" s="9"/>
    </row>
    <row r="20" spans="1:15" s="15" customFormat="1" ht="72.5" x14ac:dyDescent="0.35">
      <c r="A20" s="6" t="s">
        <v>104</v>
      </c>
      <c r="B20" s="6" t="s">
        <v>105</v>
      </c>
      <c r="C20" s="6" t="s">
        <v>17</v>
      </c>
      <c r="D20" s="18" t="s">
        <v>45</v>
      </c>
      <c r="E20" s="18" t="s">
        <v>45</v>
      </c>
      <c r="F20" s="19">
        <v>43439</v>
      </c>
      <c r="G20" s="7">
        <v>43440</v>
      </c>
      <c r="H20" s="8">
        <f t="shared" si="0"/>
        <v>2</v>
      </c>
      <c r="I20" s="6" t="s">
        <v>20</v>
      </c>
      <c r="J20" s="6" t="s">
        <v>21</v>
      </c>
      <c r="K20" s="9" t="s">
        <v>106</v>
      </c>
      <c r="L20" s="18" t="s">
        <v>107</v>
      </c>
      <c r="M20" s="9" t="s">
        <v>24</v>
      </c>
      <c r="N20" s="14" t="s">
        <v>107</v>
      </c>
      <c r="O20" s="9" t="s">
        <v>108</v>
      </c>
    </row>
    <row r="21" spans="1:15" s="15" customFormat="1" ht="72.5" x14ac:dyDescent="0.35">
      <c r="A21" s="6" t="s">
        <v>109</v>
      </c>
      <c r="B21" s="18" t="s">
        <v>110</v>
      </c>
      <c r="C21" s="18" t="s">
        <v>17</v>
      </c>
      <c r="D21" s="18" t="s">
        <v>45</v>
      </c>
      <c r="E21" s="18" t="s">
        <v>45</v>
      </c>
      <c r="F21" s="19">
        <v>43439</v>
      </c>
      <c r="G21" s="7">
        <v>43440</v>
      </c>
      <c r="H21" s="8">
        <f t="shared" si="0"/>
        <v>2</v>
      </c>
      <c r="I21" s="6" t="s">
        <v>20</v>
      </c>
      <c r="J21" s="6" t="s">
        <v>21</v>
      </c>
      <c r="K21" s="9" t="s">
        <v>106</v>
      </c>
      <c r="L21" s="18" t="s">
        <v>111</v>
      </c>
      <c r="M21" s="9" t="s">
        <v>24</v>
      </c>
      <c r="N21" s="18" t="s">
        <v>111</v>
      </c>
      <c r="O21" s="9" t="s">
        <v>112</v>
      </c>
    </row>
    <row r="22" spans="1:15" ht="18.5" x14ac:dyDescent="0.45">
      <c r="A22" s="20" t="s">
        <v>113</v>
      </c>
      <c r="B22" s="20"/>
      <c r="C22" s="20"/>
      <c r="D22" s="20"/>
      <c r="E22" s="20"/>
      <c r="F22" s="20"/>
      <c r="G22" s="20"/>
      <c r="H22" s="20"/>
      <c r="I22" s="20"/>
      <c r="J22" s="20"/>
      <c r="K22" s="20"/>
      <c r="L22" s="20"/>
      <c r="M22" s="20"/>
      <c r="N22" s="20"/>
      <c r="O22" s="20"/>
    </row>
  </sheetData>
  <autoFilter ref="A3:O3" xr:uid="{FF76D638-8419-4584-96CB-A058063FB454}"/>
  <mergeCells count="3">
    <mergeCell ref="A1:O1"/>
    <mergeCell ref="A2:O2"/>
    <mergeCell ref="A22:O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dc:creator>
  <cp:lastModifiedBy>Adriana</cp:lastModifiedBy>
  <dcterms:created xsi:type="dcterms:W3CDTF">2019-05-14T17:14:39Z</dcterms:created>
  <dcterms:modified xsi:type="dcterms:W3CDTF">2019-05-14T17:25:00Z</dcterms:modified>
</cp:coreProperties>
</file>