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driana\Documents\Adri\Ministerio de Salud\2019\Viajes 2019\"/>
    </mc:Choice>
  </mc:AlternateContent>
  <xr:revisionPtr revIDLastSave="0" documentId="13_ncr:1_{0E6A9691-61C7-4D69-878A-DAC6FB9AFF6D}" xr6:coauthVersionLast="36" xr6:coauthVersionMax="36" xr10:uidLastSave="{00000000-0000-0000-0000-000000000000}"/>
  <bookViews>
    <workbookView xWindow="0" yWindow="0" windowWidth="19200" windowHeight="6930" tabRatio="747" activeTab="13" xr2:uid="{14E19608-53E4-4A1B-B1F1-8037F271B0AF}"/>
  </bookViews>
  <sheets>
    <sheet name="Ene" sheetId="1" r:id="rId1"/>
    <sheet name="Feb" sheetId="2" r:id="rId2"/>
    <sheet name="Mar" sheetId="3" r:id="rId3"/>
    <sheet name="Abr" sheetId="4" r:id="rId4"/>
    <sheet name="May" sheetId="5" r:id="rId5"/>
    <sheet name="Jun" sheetId="6" r:id="rId6"/>
    <sheet name="Jul" sheetId="7" r:id="rId7"/>
    <sheet name="Ago" sheetId="8" r:id="rId8"/>
    <sheet name="Sept" sheetId="9" r:id="rId9"/>
    <sheet name="Oct" sheetId="10" r:id="rId10"/>
    <sheet name="Nov" sheetId="11" r:id="rId11"/>
    <sheet name="Dic" sheetId="12" r:id="rId12"/>
    <sheet name="Declinaciones" sheetId="13" r:id="rId13"/>
    <sheet name="Otras instituciones" sheetId="14" r:id="rId14"/>
  </sheets>
  <definedNames>
    <definedName name="_xlnm._FilterDatabase" localSheetId="3" hidden="1">Abr!$A$3:$O$21</definedName>
    <definedName name="_xlnm._FilterDatabase" localSheetId="7" hidden="1">Ago!$A$3:$O$18</definedName>
    <definedName name="_xlnm._FilterDatabase" localSheetId="11" hidden="1">Dic!$A$3:$O$18</definedName>
    <definedName name="_xlnm._FilterDatabase" localSheetId="0" hidden="1">Ene!$A$3:$O$10</definedName>
    <definedName name="_xlnm._FilterDatabase" localSheetId="1" hidden="1">Feb!$A$3:$O$18</definedName>
    <definedName name="_xlnm._FilterDatabase" localSheetId="6" hidden="1">Jul!$A$3:$O$3</definedName>
    <definedName name="_xlnm._FilterDatabase" localSheetId="5" hidden="1">Jun!$A$3:$O$3</definedName>
    <definedName name="_xlnm._FilterDatabase" localSheetId="2" hidden="1">Mar!$A$3:$O$3</definedName>
    <definedName name="_xlnm._FilterDatabase" localSheetId="4" hidden="1">May!$A$3:$O$3</definedName>
    <definedName name="_xlnm._FilterDatabase" localSheetId="10" hidden="1">Nov!$A$3:$O$60</definedName>
    <definedName name="_xlnm._FilterDatabase" localSheetId="9" hidden="1">Oct!$A$3:$O$39</definedName>
    <definedName name="_xlnm._FilterDatabase" localSheetId="13" hidden="1">'Otras instituciones'!$A$3:$O$26</definedName>
    <definedName name="_xlnm._FilterDatabase" localSheetId="8" hidden="1">Sept!$A$3:$O$22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5" i="14" l="1"/>
  <c r="H24" i="14"/>
  <c r="H23" i="14"/>
  <c r="H22" i="14"/>
  <c r="H7" i="14"/>
  <c r="H21" i="14" l="1"/>
  <c r="H20" i="14"/>
  <c r="N20" i="14"/>
  <c r="H19" i="14"/>
  <c r="H18" i="14"/>
  <c r="H17" i="14"/>
  <c r="H16" i="14"/>
  <c r="H15" i="14"/>
  <c r="H14" i="14"/>
  <c r="H13" i="14"/>
  <c r="H12" i="14"/>
  <c r="H11" i="14"/>
  <c r="H10" i="14"/>
  <c r="H9" i="14"/>
  <c r="H8" i="14"/>
  <c r="H6" i="14"/>
  <c r="H5" i="14"/>
  <c r="H4" i="14"/>
  <c r="H17" i="12" l="1"/>
  <c r="H16" i="12"/>
  <c r="H15" i="12"/>
  <c r="H14" i="12"/>
  <c r="H13" i="12"/>
  <c r="H12" i="12"/>
  <c r="H11" i="12"/>
  <c r="H10" i="12"/>
  <c r="H9" i="12"/>
  <c r="H8" i="12"/>
  <c r="H7" i="12"/>
  <c r="H6" i="12"/>
  <c r="H5" i="12"/>
  <c r="H4" i="12"/>
  <c r="H20" i="4"/>
  <c r="H19" i="4"/>
  <c r="H18" i="4"/>
  <c r="H17" i="4"/>
  <c r="H16" i="4"/>
  <c r="H15" i="4"/>
  <c r="H14" i="4"/>
  <c r="H13" i="4"/>
  <c r="H12" i="4"/>
  <c r="H11" i="4"/>
  <c r="H10" i="4"/>
  <c r="H9" i="4"/>
  <c r="H8" i="4"/>
  <c r="H7" i="4"/>
  <c r="H6" i="4"/>
  <c r="H5" i="4"/>
  <c r="H4" i="4"/>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8" i="10"/>
  <c r="H37" i="10"/>
  <c r="H36" i="10"/>
  <c r="H35" i="10"/>
  <c r="H34" i="10"/>
  <c r="H33" i="10"/>
  <c r="H32" i="10"/>
  <c r="H31" i="10"/>
  <c r="H30" i="10"/>
  <c r="H29" i="10"/>
  <c r="N28" i="10"/>
  <c r="H28" i="10"/>
  <c r="H27" i="10"/>
  <c r="H26" i="10"/>
  <c r="H25" i="10"/>
  <c r="H24" i="10"/>
  <c r="H23" i="10"/>
  <c r="H22" i="10"/>
  <c r="H21" i="10"/>
  <c r="H20" i="10"/>
  <c r="H19" i="10"/>
  <c r="H18" i="10"/>
  <c r="H17" i="10"/>
  <c r="H16" i="10"/>
  <c r="H15" i="10"/>
  <c r="H14" i="10"/>
  <c r="H13" i="10"/>
  <c r="H12" i="10"/>
  <c r="N11" i="10"/>
  <c r="H11" i="10"/>
  <c r="H10" i="10"/>
  <c r="H9" i="10"/>
  <c r="H8" i="10"/>
  <c r="N7" i="10"/>
  <c r="H7" i="10"/>
  <c r="N6" i="10"/>
  <c r="H6" i="10"/>
  <c r="N5" i="10"/>
  <c r="H5" i="10"/>
  <c r="H4" i="10"/>
  <c r="H21" i="9"/>
  <c r="H20" i="9"/>
  <c r="H19" i="9"/>
  <c r="H18" i="9"/>
  <c r="H17" i="9"/>
  <c r="H16" i="9"/>
  <c r="H15" i="9"/>
  <c r="H14" i="9"/>
  <c r="H13" i="9"/>
  <c r="H12" i="9"/>
  <c r="H11" i="9"/>
  <c r="H10" i="9"/>
  <c r="H9" i="9"/>
  <c r="H8" i="9"/>
  <c r="H7" i="9"/>
  <c r="H6" i="9"/>
  <c r="H5" i="9"/>
  <c r="H4" i="9"/>
  <c r="H17" i="8"/>
  <c r="H16" i="8"/>
  <c r="H15" i="8"/>
  <c r="N14" i="8"/>
  <c r="H14" i="8"/>
  <c r="N13" i="8"/>
  <c r="H13" i="8"/>
  <c r="H12" i="8"/>
  <c r="H11" i="8"/>
  <c r="H10" i="8"/>
  <c r="H9" i="8"/>
  <c r="H8" i="8"/>
  <c r="H7" i="8"/>
  <c r="H6" i="8"/>
  <c r="H5" i="8"/>
  <c r="H4" i="8"/>
  <c r="H16" i="7"/>
  <c r="H15" i="7"/>
  <c r="H14" i="7"/>
  <c r="H13" i="7"/>
  <c r="H12" i="7"/>
  <c r="H11" i="7"/>
  <c r="H10" i="7"/>
  <c r="H9" i="7"/>
  <c r="H8" i="7"/>
  <c r="H7" i="7"/>
  <c r="H6" i="7"/>
  <c r="H5" i="7"/>
  <c r="H4" i="7"/>
  <c r="H24" i="6"/>
  <c r="H23" i="6"/>
  <c r="H22" i="6"/>
  <c r="H21" i="6"/>
  <c r="H20" i="6"/>
  <c r="H19" i="6"/>
  <c r="H18" i="6"/>
  <c r="H17" i="6"/>
  <c r="H16" i="6"/>
  <c r="H15" i="6"/>
  <c r="H14" i="6"/>
  <c r="H13" i="6"/>
  <c r="H12" i="6"/>
  <c r="H11" i="6"/>
  <c r="H10" i="6"/>
  <c r="H9" i="6"/>
  <c r="H8" i="6"/>
  <c r="H7" i="6"/>
  <c r="H6" i="6"/>
  <c r="H5" i="6"/>
  <c r="H4" i="6"/>
  <c r="H27" i="5"/>
  <c r="H26" i="5"/>
  <c r="H25" i="5"/>
  <c r="H24" i="5"/>
  <c r="H23" i="5"/>
  <c r="H22" i="5"/>
  <c r="H21" i="5"/>
  <c r="H20" i="5"/>
  <c r="H19" i="5"/>
  <c r="H18" i="5"/>
  <c r="H17" i="5"/>
  <c r="H16" i="5"/>
  <c r="H15" i="5"/>
  <c r="H14" i="5"/>
  <c r="H13" i="5"/>
  <c r="H12" i="5"/>
  <c r="H11" i="5"/>
  <c r="H10" i="5"/>
  <c r="H9" i="5"/>
  <c r="H8" i="5"/>
  <c r="H7" i="5"/>
  <c r="H6" i="5"/>
  <c r="H5" i="5"/>
  <c r="H4" i="5"/>
  <c r="H23" i="3"/>
  <c r="H22" i="3"/>
  <c r="H21" i="3"/>
  <c r="H20" i="3"/>
  <c r="H19" i="3"/>
  <c r="H18" i="3"/>
  <c r="H17" i="3"/>
  <c r="H16" i="3"/>
  <c r="H15" i="3"/>
  <c r="H14" i="3"/>
  <c r="H13" i="3"/>
  <c r="H12" i="3"/>
  <c r="H11" i="3"/>
  <c r="H10" i="3"/>
  <c r="H9" i="3"/>
  <c r="H8" i="3"/>
  <c r="H7" i="3"/>
  <c r="H6" i="3"/>
  <c r="H5" i="3"/>
  <c r="H4" i="3"/>
  <c r="H17" i="2"/>
  <c r="H16" i="2"/>
  <c r="H15" i="2"/>
  <c r="H14" i="2"/>
  <c r="H13" i="2"/>
  <c r="H12" i="2"/>
  <c r="H11" i="2"/>
  <c r="N10" i="2"/>
  <c r="H10" i="2"/>
  <c r="N9" i="2"/>
  <c r="H9" i="2"/>
  <c r="H8" i="2"/>
  <c r="H7" i="2"/>
  <c r="H6" i="2"/>
  <c r="H5" i="2"/>
  <c r="H4" i="2"/>
  <c r="H4" i="1"/>
  <c r="H5" i="1"/>
  <c r="H6" i="1"/>
  <c r="H7" i="1"/>
  <c r="H8" i="1"/>
  <c r="H9" i="1"/>
</calcChain>
</file>

<file path=xl/sharedStrings.xml><?xml version="1.0" encoding="utf-8"?>
<sst xmlns="http://schemas.openxmlformats.org/spreadsheetml/2006/main" count="3504" uniqueCount="1310">
  <si>
    <t>Informes de viaje</t>
  </si>
  <si>
    <t># Oficio Designación</t>
  </si>
  <si>
    <t>Nombre del participante</t>
  </si>
  <si>
    <t>Dirección</t>
  </si>
  <si>
    <t>Lugar de la Actividad</t>
  </si>
  <si>
    <t>Tema de la Actividad</t>
  </si>
  <si>
    <t>Nombre de la Actividad</t>
  </si>
  <si>
    <t xml:space="preserve">Resultados </t>
  </si>
  <si>
    <t xml:space="preserve">Financiado por </t>
  </si>
  <si>
    <t xml:space="preserve">Viáticos </t>
  </si>
  <si>
    <t>Observaciones</t>
  </si>
  <si>
    <t>DM-7800-2017</t>
  </si>
  <si>
    <t>Ana Isabel Quesada Masís</t>
  </si>
  <si>
    <t>Dirección Nacional de CEN/CINAI</t>
  </si>
  <si>
    <t>Sí</t>
  </si>
  <si>
    <t xml:space="preserve">16 de febrero </t>
  </si>
  <si>
    <t>Israel</t>
  </si>
  <si>
    <t>Niñez</t>
  </si>
  <si>
    <t>Curso "Infantes, niños y niñas con necesidades especiales"</t>
  </si>
  <si>
    <t>Centro de Capacitación Internacional The A. Ofri
Recursos propios de la funcionaria</t>
  </si>
  <si>
    <t xml:space="preserve">No se otorgaron viáticos por parte del Ministerio de Salud.  </t>
  </si>
  <si>
    <t xml:space="preserve">No es funcionario/a del Ministerio de Salud. </t>
  </si>
  <si>
    <t>DM-8004-2017</t>
  </si>
  <si>
    <t xml:space="preserve">Karen Mayorga Quirós </t>
  </si>
  <si>
    <t xml:space="preserve">Despacho Ministerial </t>
  </si>
  <si>
    <t>28 de febrero</t>
  </si>
  <si>
    <t>Paraguay</t>
  </si>
  <si>
    <t>Radiaciones</t>
  </si>
  <si>
    <t>Visita técnica a la Autoridad Reguladora Radiológica y Nuclear</t>
  </si>
  <si>
    <t xml:space="preserve">Por parte del Ministerio de Salud se reafirma el compromiso de elaborar un nuevo proyecto de ley nuclear actualizado a la realidad nacional, donde se fortalezca aún más a la Autoridad Reguladora. </t>
  </si>
  <si>
    <t>Organismo Internacional de Energía Atómica (OIEA)</t>
  </si>
  <si>
    <t>DM-0212-2018</t>
  </si>
  <si>
    <t>Mónica Fuentes Mendoza</t>
  </si>
  <si>
    <t xml:space="preserve">1 de febrero </t>
  </si>
  <si>
    <t>Suiza</t>
  </si>
  <si>
    <t>Desechos</t>
  </si>
  <si>
    <t>Reunión del grupo de expertos sobre desechos indicadores de los Objetivos de Desarrollo Sostenible: un encuentro de las Naciones Unidas y un grupo de expertos unificado</t>
  </si>
  <si>
    <t xml:space="preserve">Brindar colaboración a la experta que vendrá a Costa Rica a realizar el plan pliloto sobre los indicadores para residuos químicos peligrosos y reciclaje. </t>
  </si>
  <si>
    <t>ONU Medio Ambiente
ONU Hábitat</t>
  </si>
  <si>
    <t>Adrián Rojas Mata</t>
  </si>
  <si>
    <t xml:space="preserve">Metodología de monitoreo en residuos ordinarios municipales en Costa Rica para la generación de los indicadores de residuos ODS en 11.6.1 sobre residuos urbanos. </t>
  </si>
  <si>
    <t>DM-0211-2018</t>
  </si>
  <si>
    <t>Álvaro Sánchez Corrales</t>
  </si>
  <si>
    <t>Área Rectora de Salud Heredia</t>
  </si>
  <si>
    <t>Guatemala</t>
  </si>
  <si>
    <t>Regulatory control for medical and dental X-ray emphasizing on graded approach under the Regulatory Infrastructure Development Roject (RIDP) for Latin America and the Caribbean</t>
  </si>
  <si>
    <t xml:space="preserve">No se asumen compromisos. </t>
  </si>
  <si>
    <t>Leandra Madrigal Rodríguez</t>
  </si>
  <si>
    <t>Área Rectora de Salud Carmen - Merced - Uruca</t>
  </si>
  <si>
    <t>1 de marzo</t>
  </si>
  <si>
    <t>Brindar información escrita a la Dirección del Área Local y Regional respecto a lo que se detalló en el taller.</t>
  </si>
  <si>
    <t>Marianela Ramírez Cháves</t>
  </si>
  <si>
    <t>Área Rectora de Salud Central Norte</t>
  </si>
  <si>
    <t>6 de febrero</t>
  </si>
  <si>
    <t xml:space="preserve">Fortalecimiento de las capacidades institucionales en el tema. </t>
  </si>
  <si>
    <t>DM-8003-2017</t>
  </si>
  <si>
    <t xml:space="preserve">Sí </t>
  </si>
  <si>
    <t xml:space="preserve">20 de febrero </t>
  </si>
  <si>
    <t>Francia</t>
  </si>
  <si>
    <t>OCDE</t>
  </si>
  <si>
    <t>57° reunión conjunta del Comité de Químicos y el grupo de trabajo de químicos, plaguicidas y biotecnología</t>
  </si>
  <si>
    <t xml:space="preserve">La adopción de la opinión formal por parte del Comité de Químicos de la OCDE compromete a nuestro país, específicamente a las instituciones que han sido parte del proceso, a continuar con avances en la materia a partir del plan de trabajo definido de manera conjunta entre Costa Rica y la Organización. </t>
  </si>
  <si>
    <t>Ministerio de Salud de Costa Rica</t>
  </si>
  <si>
    <t>DM-8002-2017</t>
  </si>
  <si>
    <t>Jennifer Lee Alvarado</t>
  </si>
  <si>
    <t>Plan de gestión de químicos totalmente implementado (2023). Plan de prevención y atención de químicos industriales (2022). Plan de registro de emisiones y transferencia de contaminantes (2023).</t>
  </si>
  <si>
    <t>DM-0598-2018</t>
  </si>
  <si>
    <t>Xiomara Jiménez Soto</t>
  </si>
  <si>
    <t>7 de marzo</t>
  </si>
  <si>
    <t>Ministerio de Comercio Exterior (COMEX)</t>
  </si>
  <si>
    <t>DM-7684-2017</t>
  </si>
  <si>
    <t>Ana Villalobos Villalobos</t>
  </si>
  <si>
    <t>16 de abril</t>
  </si>
  <si>
    <t>Austria</t>
  </si>
  <si>
    <t>TC final coordination meeting of output 4 - proyecto RLA9/075</t>
  </si>
  <si>
    <t>Implementar las actividades del cronograma del proyecto RLA 9085.</t>
  </si>
  <si>
    <t>DM-8009-2017
DM-0012-2018
DM-0343-2018</t>
  </si>
  <si>
    <t>Edwin Cervantes Montoya</t>
  </si>
  <si>
    <t>Área Rectora de Salud Matina</t>
  </si>
  <si>
    <t>N/A</t>
  </si>
  <si>
    <t>México</t>
  </si>
  <si>
    <t>Vectores</t>
  </si>
  <si>
    <t>Taller sobre enfermedades transmitidas por vectores: chikungunya, dengue y malaria: experiencias de México y Singapur</t>
  </si>
  <si>
    <t xml:space="preserve">  - </t>
  </si>
  <si>
    <t>Centro de Estudios Avanzados de México
Agencia de Cooperación de Singapur</t>
  </si>
  <si>
    <t>Se deja sin efecto por medio del DM-0012-2018 del 11 de enero de 2018.</t>
  </si>
  <si>
    <t>DM-0344-2018</t>
  </si>
  <si>
    <t>Marcela González Rodríguez</t>
  </si>
  <si>
    <t>2 de marzo</t>
  </si>
  <si>
    <t>Unión Aduanera</t>
  </si>
  <si>
    <t>I ronda de negociaciones del I semestre</t>
  </si>
  <si>
    <t xml:space="preserve">Se requiere generar una posición nacional frente a las nuevas posiciones y propuestas de los países a los tres puntos pendientes del Reglamento y a las dos docenas de puntos pendientes del Procedimiento de Reconocimineto que se discutieron en la reunión y que se detallan en la Matriz de Observaciones del RTCA de medicamentos y en la Matriz de Observaciones al Procedimiento de Reconocimiento versión 22 de febrero del 2017. La posición deberá tenerse antes de la participación en la videoconferencia pactada para el 15 de marzo. Continuar participando de las reuniones virtuales y presenciales que se convoquen para la modificación del reglamento. Continuar presidiendo y conduciendo las reuniones en calidad de Presidencia Pro Témpore. </t>
  </si>
  <si>
    <t>DM-0461-2018</t>
  </si>
  <si>
    <t>María Elena Aguilar Solano</t>
  </si>
  <si>
    <t xml:space="preserve">8 de marzo </t>
  </si>
  <si>
    <t>Al término de la reunión no quedó ningún tema pendiente de discutir por parte del Subgrupo Técnico de Alimentos y Bebidas, Mesa de Alimentos y Bebidas.</t>
  </si>
  <si>
    <t>DM-7652-2017</t>
  </si>
  <si>
    <t>Esteban Solís Chacón</t>
  </si>
  <si>
    <t>12 de marzo</t>
  </si>
  <si>
    <t>Panamá</t>
  </si>
  <si>
    <t>Cáncer</t>
  </si>
  <si>
    <t>XX reunión anual de la Asociación de Hemato-oncología pediátrica de Centro América</t>
  </si>
  <si>
    <t xml:space="preserve">Elaborar dentro del Plan para la Prevención y Control del Cáncer un capítulo específico para cáncer infantil. Participar en las reuniones de seguimiento vía WebEx mensualmente. Continuar participando en las reuniones virtuales mediante la plataforma Care4Kids para el desarrollo de los parámetros de calidad de un servicio de salud pediátrico. </t>
  </si>
  <si>
    <t>St. Jude Children's Research Hospital</t>
  </si>
  <si>
    <t>DM-0002-2018
DM-0003-2018</t>
  </si>
  <si>
    <t xml:space="preserve">10 de abril </t>
  </si>
  <si>
    <t>Salud pública</t>
  </si>
  <si>
    <t>II Foro Binacional de Salud de la Iniciativa de la Universidad de California - México: prioridades para el control de enfermedades</t>
  </si>
  <si>
    <t>Compartir con los miembros del Consejo de Ministros de Salud de Centroamérica y República Dominicana (COMISCA) la versión en español de la Tercera Edición del documento "Prioridades para el Control de Enfermedades (DCP3)".</t>
  </si>
  <si>
    <t>Banco Interamericano de Desarrollo (BID)</t>
  </si>
  <si>
    <t>DM-0565-2018
DM-0643-2018</t>
  </si>
  <si>
    <t>Juan Carlos Oreamuno Hernández</t>
  </si>
  <si>
    <t>21 de marzo 
6 de abril</t>
  </si>
  <si>
    <t>Ecuador</t>
  </si>
  <si>
    <t>Taller regional sobre el examen y la evaluación de solicitudes de autorización de fuentes de radiación para aplicaciones industriales</t>
  </si>
  <si>
    <t>DM-0457-2018
DM-0458-2018</t>
  </si>
  <si>
    <t>Adriana Salazar González</t>
  </si>
  <si>
    <t>Unidad de Relaciones Internacionales</t>
  </si>
  <si>
    <t>Salud materno infantil</t>
  </si>
  <si>
    <t>Consulta regional para el plan de acción integrado para la salud de las mujeres, niños y adolescentes 2019 - 2028</t>
  </si>
  <si>
    <t xml:space="preserve">La Oficina Sanitaria Panamericana seguirá trabajando en el documento, elaborando un borrador que incorpore todas las observaciones y comentarios presentados durante la consulta regional. La Oficina Sanitaria Panamericana enviará el nuevo documento borrador a los Estados Miembros, los cuales enviarán observaciones s y comentarios a la mayor brevedad. La Oficina Sanitaria Panamericana enviará los documentos de la reunión, incluidas las presentaciones. La Oficina Sanitaria Panamericana enviará a los representantes de las Oficinas de Relaciones Internacionales en Salud (OIRS) la sistematización de lo conversado y acordado durante el desayuno de trabajo del martes 27 de febrero.La Oficina Sanitaria Panamericana presentará la versión consensuada del Plan a los Estados Miembros durante la reunión del Comité Ejecutivo de la OPS en junio, con la intención de que sea aprobado y elevado al Consejo Directivo en septiembre para su aprobación final. </t>
  </si>
  <si>
    <t>Organización Panamericana de la Salud (OPS)</t>
  </si>
  <si>
    <t>Olga Hernández Chaves</t>
  </si>
  <si>
    <t xml:space="preserve">Revisar el plan con los aportes realizados en el taller. Cunado se tenga el plan definitivo, implementar en el país las acciones descritas para alcanzar los objetivos propuestos. </t>
  </si>
  <si>
    <t>DM-0647-2018</t>
  </si>
  <si>
    <t>Azalea Espinoza Aguirre</t>
  </si>
  <si>
    <t xml:space="preserve">Dirección de Vigilancia de la Salud </t>
  </si>
  <si>
    <t xml:space="preserve">6 de abril </t>
  </si>
  <si>
    <t>Nicaragua</t>
  </si>
  <si>
    <t>Odontología</t>
  </si>
  <si>
    <t>XL Congreso FOCAP Nicaragua 2018</t>
  </si>
  <si>
    <t>Colegio de Cirujanos Dentistas de Costa Rica</t>
  </si>
  <si>
    <t>DM-0648-2018</t>
  </si>
  <si>
    <t>Federico Paredes Valverde</t>
  </si>
  <si>
    <t>Cambio climático</t>
  </si>
  <si>
    <t>Taller regional de salud en planes nacionales de adaptación al cambio climático</t>
  </si>
  <si>
    <t xml:space="preserve">Liderazgo y gobernanza del cambio climático en el Ministerio de Salud. Revisar los niveles de conocimiento existentes en el personal del Ministerio de Salud y ajustarlos a las nuevas demandas de acción en este campo. Involucramiento de las direcciones del nivel central. Programas de informatización del clima en salud. Financiamiento de las actividades de este binomio. </t>
  </si>
  <si>
    <t>DM-0337-2018</t>
  </si>
  <si>
    <t>Eduardo Ramírez Cover</t>
  </si>
  <si>
    <t>5 de septiembre</t>
  </si>
  <si>
    <t xml:space="preserve">Argentina </t>
  </si>
  <si>
    <t>Curso de especialización en protección radiológica y seguridad de las fuentes de radiación</t>
  </si>
  <si>
    <t xml:space="preserve">Replicar los temas abordados durante la actividad con la Dirección de Protección al Ambiente Humano, responsable en el tema. </t>
  </si>
  <si>
    <t>DM-0346-2018</t>
  </si>
  <si>
    <t>José Pablo Montoya Calvo</t>
  </si>
  <si>
    <t>Dirección de Planificación Estratégica y Evaluación de las Acciones en Salud</t>
  </si>
  <si>
    <t>2 de abril</t>
  </si>
  <si>
    <t xml:space="preserve">VIH </t>
  </si>
  <si>
    <t>Reunión de puntos focales del Mecanismo de Coordinación de País (MCP)</t>
  </si>
  <si>
    <t xml:space="preserve">Solicitar espacio en la agenda del MCP para socializar la información emitada por el CARLAC. Solicitar espacio en la agenda del MCP para que las organizaciones expongan los avances de las subvenciones regionales en el país. Socializar la información del CARLAC en la Comisión de Monitoreo Estratégico. Emitir una línea de trabajo clara a los Puntos Focales (definir indicadores comunes, instrumentos de recolección de información y para las visitas de campo, de manera que no se dupliquen los procesos de monitoreo de los Agentes Locales del Fondo y los encargados de monitoreo y evaluación de los Receptores Principales). </t>
  </si>
  <si>
    <t>Programa ORAS - CONHU</t>
  </si>
  <si>
    <t>DM-0713-2018</t>
  </si>
  <si>
    <t>Olga Segura Cárdenas</t>
  </si>
  <si>
    <t xml:space="preserve">3 de abril </t>
  </si>
  <si>
    <t>Colombia</t>
  </si>
  <si>
    <t>Residuos</t>
  </si>
  <si>
    <t>Latinoamérica recicla: cumbre regional sobre sistemas de reciclaje inclusivo para América Latina y el Caribe</t>
  </si>
  <si>
    <t xml:space="preserve">Apoyar a la Iniciativa Regional Reciclaje Inclusivo para que sus integrantes en Costa Rica sean visualizados dentro del III Componente de la Estrategia Nacional de Reciclaje: fortalecimiento y formalización de los recuperados en el país. </t>
  </si>
  <si>
    <t>Iniciativa Regional para el Reciclaje Inclusivo</t>
  </si>
  <si>
    <t>DM-0937-2018</t>
  </si>
  <si>
    <t xml:space="preserve">19 de marzo </t>
  </si>
  <si>
    <t>Agua</t>
  </si>
  <si>
    <t>AQUAFORUM 2018</t>
  </si>
  <si>
    <t xml:space="preserve">Se planteó la posibilidad de que nuestro país de el asesoramiento a países del área como El Salvador, Nicaragua y República Dominicana en materia de normativa que se debe de aplicar para operar piscinas en un contexto amplio. Se mantiene la idea de invitar al Ministerio de Salud de Costa Rica a formar parte de un Comité Consultor de Normativa en Piscinas, para asesorar a los países de la región mesoamericana en esta materia. </t>
  </si>
  <si>
    <t>Asociación de Profesionales de las Piscinas de México
Swimming Pool Foundation de Estados Unidos</t>
  </si>
  <si>
    <t>DM-0715-2018</t>
  </si>
  <si>
    <t>Eugenio Androvetto Villalobos</t>
  </si>
  <si>
    <t xml:space="preserve">4 de abril </t>
  </si>
  <si>
    <t>Reunión de expertos sobre la gestión efectiva y eliminación de aparatos eléctricos o electrónicos (RAEE) en América Latina conforme al Convenio de Estocolmo sobre Contaminantes Orgánicos Persistentes</t>
  </si>
  <si>
    <t xml:space="preserve">Presentar a ONUDI la planificación del proyecto ajustada a lo acordado en el taller. Presentar ideas al Plan de Trabajo del Comité Director. Presentar el Plan de Trabajo con la Unión Internacional de Telecomunicaciones a ONUDI para el plan piloto de guías técnicas. Determinar y comunicar a ONUDI el organismo que administrará los fondos del proyecto para Costa Rica. Organizar la logística para la realización del próximo taller del proyecto en Costa Rica. Divulgar el Acta del lanzamiento de Quito Proyecto GEF 5554 "Hacia una economía circular: fortaleciendo la gestión RAEE en América Latina, a las autoridades institucionales y al Comité Ejecutivo de Gestión Integral de Residuos Electrónicos". </t>
  </si>
  <si>
    <t>Organización de las Naciones Unidas para el Desarrollo Industrial (ONUDI)</t>
  </si>
  <si>
    <t>DM-0936-2018</t>
  </si>
  <si>
    <t>Carlos Salguero Mendoza</t>
  </si>
  <si>
    <t>24 de abril</t>
  </si>
  <si>
    <t>RSI</t>
  </si>
  <si>
    <t>Capacitación para inspección y emisión de certificados de sanidad a bordo (RSI)</t>
  </si>
  <si>
    <t>Realizar las réplicas a otros funcionarios que puedan dar apoyo a las inspecciones de buques. Continuar en la ruta de implementación del proceso de inspecciones y emisión de certificados de sanidad en los puertos de Caldera y Limón. Realizar inspecciones a embarcaciones que se presenten en puerto sin certificado de sanidad según las disposiciones del RSI.</t>
  </si>
  <si>
    <t>Raquel Lebell Simpson</t>
  </si>
  <si>
    <t>Área Rectora de Salud Limón</t>
  </si>
  <si>
    <t>6 de abril</t>
  </si>
  <si>
    <t xml:space="preserve">Desarrollar réplica del taller a los inspectores destacados en nuestra área de atracción. </t>
  </si>
  <si>
    <t>Fany Madrigal Núñez</t>
  </si>
  <si>
    <t>Gustavo Mata Quesada</t>
  </si>
  <si>
    <t>Hugo Rodríguez Naranjo</t>
  </si>
  <si>
    <t>Área Rectora de Salud Puntarenas - Chacarita</t>
  </si>
  <si>
    <t>12 de abril</t>
  </si>
  <si>
    <t xml:space="preserve">Replicar la capacitación recibida a nivel del proceso de regulación y rectoría del Área. </t>
  </si>
  <si>
    <t>Martín Alfaro Zamora</t>
  </si>
  <si>
    <t>Área Rectora de Salud Esparza</t>
  </si>
  <si>
    <t>9 de abril
12 de abril</t>
  </si>
  <si>
    <t xml:space="preserve">Inspección de buques abordo. Emisión de sertificado de sanidad abordo. Relizar un abordo segurio. </t>
  </si>
  <si>
    <t>DM-0723-2018
DM-0724-2018</t>
  </si>
  <si>
    <t>Daniel Salas Peraza</t>
  </si>
  <si>
    <t>Arbovirosis</t>
  </si>
  <si>
    <t>Taller regional de arbovirosis, énfasis en fiebre amarilla y virus alfa</t>
  </si>
  <si>
    <t>Queda sin efecto por medio del oficio Dm-0783-2018 del 7 de marzo de 2018.</t>
  </si>
  <si>
    <t>Sandra Delgado Jiménez</t>
  </si>
  <si>
    <t>Melissa Ramírez Rojas</t>
  </si>
  <si>
    <t xml:space="preserve">Integrar el dol de los diferentes actores de la vigilancia de arbovirosis, sobre todo en fiebre amarilla y otras zoonóticas como encefalitis equina, de tal forma que todas las instituciones tengan un rol participativo como hasta ahora pero integrado en una sola vigilancia. </t>
  </si>
  <si>
    <t>DM-0783-2018</t>
  </si>
  <si>
    <t>Adriana Alfaro Nájera</t>
  </si>
  <si>
    <t>Yayo Vicente Salazar</t>
  </si>
  <si>
    <t>DM-0781-2018</t>
  </si>
  <si>
    <t>Laura Velázquez Rojas</t>
  </si>
  <si>
    <t xml:space="preserve">Dirección General de Salud </t>
  </si>
  <si>
    <t xml:space="preserve">26 de abril </t>
  </si>
  <si>
    <t>Reunión para revisar el proyecto de Ley de Aplicaciones Nucleares para Costa Rica</t>
  </si>
  <si>
    <t>DM-0645-2018</t>
  </si>
  <si>
    <t xml:space="preserve">José Aarón Agüero Zumbado </t>
  </si>
  <si>
    <t xml:space="preserve">19 de abril </t>
  </si>
  <si>
    <t>Perú</t>
  </si>
  <si>
    <t xml:space="preserve">Tuberculosis </t>
  </si>
  <si>
    <t xml:space="preserve">XXVII Curso internacional de epidemiología y control de la tuberculosis </t>
  </si>
  <si>
    <t xml:space="preserve">Seguir las lecciones aprendidas de otros países. Trabajar en equipo en la Comisión de Tuberculosis. </t>
  </si>
  <si>
    <t>DM-2042-2018</t>
  </si>
  <si>
    <t>Jennyffer González Luna</t>
  </si>
  <si>
    <t>Área Rectora de Salud Florencia</t>
  </si>
  <si>
    <t>Epidemiología</t>
  </si>
  <si>
    <t>Programa certificado en epidemiología para gestores de salud en internet 2018</t>
  </si>
  <si>
    <t xml:space="preserve">Replicar los temas abordados durante la actividad con las Direcciones que comparten la responsabilidad en el tema. Continuar con el perfeccionamiento del Proyecto ya aprobado a través de los cursos pendientes que se van a desarrollar de manera virtual. Realizar las coordinaciones necesarias para facilitar la información y estadística necesaria con que cuenta el país en el tema, principalmente dada por el INS, CCSSy el Ministerio de Salud. Posterior a la finalización de todo el programa, y debido a que además de identificar y caracterizar el problema el equipo va a plantear estrategias de solución y comunicación del problema, existe el compromiso de presentar el mismo a las autoridades correspondientes con el ideal de poder ser implementado y posteriormente medir el impacto de estas estrategias. </t>
  </si>
  <si>
    <t>DM-2043-2018</t>
  </si>
  <si>
    <t xml:space="preserve">2 de mayo </t>
  </si>
  <si>
    <t>Chile</t>
  </si>
  <si>
    <t>Taller regional para la revisión y evaluación de las solicitudes de aprobación e inspección y regulación del fortalecimiento de prácticas médicas (radioterapia y braquiterapia) bajo el Proyecto de Desarrollo de Infraestructura Regulatoria (RIDP)</t>
  </si>
  <si>
    <t>Daisy Benítez Rodríguez</t>
  </si>
  <si>
    <t>DM-0786-2018</t>
  </si>
  <si>
    <t xml:space="preserve">Roberto Arroba Tijerino </t>
  </si>
  <si>
    <t>Uruguay</t>
  </si>
  <si>
    <t>Influenza</t>
  </si>
  <si>
    <t>Taller regional de análisis de datos apra la estimación de la efectividad de la vacuna contra la influenza</t>
  </si>
  <si>
    <t xml:space="preserve">Se explorará la posibilidad de hacer un par de estudios en el país, con la metodología propuesta en el taller, con el acompañamiento de la OPS; se solicitará anuencia a la jefatura inmediata, y si es así, se coordinará con la OPS COR. </t>
  </si>
  <si>
    <t>DM-0938-2018</t>
  </si>
  <si>
    <t>Ana Isela Ruiz</t>
  </si>
  <si>
    <t>Instituto Costarricense de Investigación y Enseñanza en Nutrición y Salud (INCIENSA)</t>
  </si>
  <si>
    <t>Laboratorios</t>
  </si>
  <si>
    <t>Reunión de la red de laboratorios de sarampión y rubéola</t>
  </si>
  <si>
    <t>DM-0341-2018</t>
  </si>
  <si>
    <t xml:space="preserve">Lissette Navas Alvarado </t>
  </si>
  <si>
    <t>EE.UU.</t>
  </si>
  <si>
    <t>Taller de entrenamiento para la región del Caribe y Centroamérica, de preparación de respuestas ante brotes sobre aspectos relacionados al mejoramiento y preparación de los sistemas de gestión de laboratorio</t>
  </si>
  <si>
    <t>Secretaría Ejecutiva del Consejo de Ministros de Salud de Centroamérica y República Dominicana (SE-COMISCA)</t>
  </si>
  <si>
    <t>DM-2039-2018</t>
  </si>
  <si>
    <t>Karina Garita Montoya</t>
  </si>
  <si>
    <t>Dirección Regional de Rectoría de la Salud Central Norte</t>
  </si>
  <si>
    <t>3 de mayo</t>
  </si>
  <si>
    <t>Encuentro de alcaldes y municipios saludables de la Región de las Américas: salud en todas las políticas para implementar la Agenda 2030</t>
  </si>
  <si>
    <t>Impulsar el Movimiento de Municipios , Ciudades y Comunidades Saludables en la Región de las Américas. Favorecer dede estos municipios, ciudades y comunidades saludables la creación de políticas públicas que faciliten el trabajo de promoción de la salud hacia entornos saludables. Fortalecer la estrategia de municipios, ciudades saludables en el marco de una perspectiva de salud en todas las políticas y determinantes de la salud a partir de diagnósticos participativos e intersectoriales.</t>
  </si>
  <si>
    <t>DM-0782-2018
DM-0929-2018</t>
  </si>
  <si>
    <t>30 de abril</t>
  </si>
  <si>
    <t xml:space="preserve">República Dominicana </t>
  </si>
  <si>
    <t xml:space="preserve">Nutrición </t>
  </si>
  <si>
    <t>Reunión extrordinaria del Consejo Directivo del Instituto de Nutrición de Centroamérica y Panamá (INCAP)</t>
  </si>
  <si>
    <t xml:space="preserve">Dar por aprobada la Agenda Regional Intersectorial sobre la protección social e inclusión productiva con equidad. Incluir en la línea estratégica 1, acción estratégica n° 10 sobre el fortalecimiento de la alimentación escolar saludable y la educación alimentaria, la cual debe ser continua incluyendo el periodo de vacaciones, a través de acciones que incorporen a las familias para garantizar el acceso y seguridad alimentaria y nutricional. Aprobar la Declaratoria Política de la 1ª Reunión Intersectorial de Ministros y Autoridades de los Subsistemas Social, Económico y Ambiental del SICA. </t>
  </si>
  <si>
    <t>Secretaría General del Sistema de Integración Centroamericana (SG-SICA)
Instituto de Nutrición de Centroamérica y Panamá (INCAP)</t>
  </si>
  <si>
    <t>DM-0928-2018
DM-0929-2018</t>
  </si>
  <si>
    <t>Reunión extrordinaria del Consejo de Ministros de Salud de Centroamérica y República Dominicana (COMISCA)</t>
  </si>
  <si>
    <t xml:space="preserve">Respaldar la Declaración de la I Reunión Intersectorial de Ministros y Autoridades de los subsistemas social, económico y ambiental del SICA. Respaldar el proceso prospectivo para la formulación de la Política Social Integral en el marco de la Declaratoria de la I Reunión Intersectorial de Ministros y Autoridades de los subsistemas Social, Económico y Ambiental del SICA. Instruir a los directores de vigilancia de los Ministerios de Salud, para que incluyan epidemiólogos de campo en los equipos de respuesta rápida. Instruir a los directores de vigilancia y de RRHH de los Ministerios de Salud, para que gestionen la búsqueda de fondos adicionales para apoyar actividades de optimización de vigilancia con enfoque integrado, entrenamientos de personal de salud, epidemiología de campo, entomología, manejo clínico de los casos y actualización de estrategias de comunicación de riesgo. Instruir a los directores del programa ampliado de inmunizaciones de los Ministerios de Salud, para que revisen la reserva de vacuna de Fiebre Amarilla en cada uno de los países, y hacer las gestiones correspondientes para tener lo suficiente ante la necesidad de responder a un eventual brote. Instruir a los directores de vigilancia y a los directores de RRHH, para que todos los graduados del FETP sean reconocidos como “epidemiólogos de campo” mediante una gestión de RRHH. Instruir a los miembros de COTEVISI y REDCED para que lideren la implementación de las recomendaciones sobre Fiebre Amarilla y Sarampión. </t>
  </si>
  <si>
    <t>DM-2229-2018</t>
  </si>
  <si>
    <t>18 de abril</t>
  </si>
  <si>
    <t>Lepra</t>
  </si>
  <si>
    <t>Ruenión bienal con los directores de los programas nacionales de control de lepra de los países de América Latina y el Caribe</t>
  </si>
  <si>
    <t>Incluir el presupuesto a la propuesta de proyecto "Promoción de la salud y prevención de la transmisión de la lepra en Costa Rica".</t>
  </si>
  <si>
    <t>DM-2053-2018</t>
  </si>
  <si>
    <t>Gabriela Infante Herrera</t>
  </si>
  <si>
    <t>Brasil</t>
  </si>
  <si>
    <t>Dispositivos médicos</t>
  </si>
  <si>
    <t>VIII taller internacional sobre dispositivos médicos y pruebas de diagnóstico accesibles y con aseguramiento de la calidad para los programas de salud pública</t>
  </si>
  <si>
    <t>London Scholl of Hygiene &amp; Tropical Medicine
The International Diagnostic Center</t>
  </si>
  <si>
    <t>ND</t>
  </si>
  <si>
    <t>Luis Fernando Jiménez Alfaro</t>
  </si>
  <si>
    <t>29 de junio</t>
  </si>
  <si>
    <t>Pilot regional training course for new regulators in Latin America on "National regulatory infraestructure for the safety of radiation sources and security of radioactive material" under the regulatory development infraestructure project (RIDP)</t>
  </si>
  <si>
    <t>DM-2235-2018</t>
  </si>
  <si>
    <t>Armas biológicas</t>
  </si>
  <si>
    <t>Seminario regional sobre la Convención para la prohibición de las armas biológicas</t>
  </si>
  <si>
    <t>Es necesario crear la vinculación/articulación entre los actores involucrados en el estudio y la implementación de la biología y la CAB. Los mecanismos de coordinación debería existir y coordinar de manera adecuada la biocustodia y la bioseguridad nacional. En Costa Rica no está designada la autoridad nacional o comisión intersectorial en el tema de bioseguridad y hace falta mayor vinculación entre las entidades que trabajan con temas relacionados con la CAB.</t>
  </si>
  <si>
    <t>Oficina de Asuntos de Desarme (UNODA) de las Naciones Unidas</t>
  </si>
  <si>
    <t>DM-2295-2018
DM-2347-2018</t>
  </si>
  <si>
    <t>Rosibel Méndez Briceño</t>
  </si>
  <si>
    <t>Honduras</t>
  </si>
  <si>
    <t>Encuentro mesoamericano de intercambio de buenas prácticas y lecciones aprendidas sobre sistemas de protección integral de la niñez</t>
  </si>
  <si>
    <t>Dirección de Niñez, Adolescencia y Familia (DINAF) de Honduras</t>
  </si>
  <si>
    <t>Se deja sin efecto por medio del DM-2347-2018 del 13 de abril de 2018.</t>
  </si>
  <si>
    <t>DM-2055-2018</t>
  </si>
  <si>
    <t>Ileana Herrera Gallegos</t>
  </si>
  <si>
    <t>29 de mayo</t>
  </si>
  <si>
    <t>El Salvador</t>
  </si>
  <si>
    <t>Medicamentos</t>
  </si>
  <si>
    <t>Reunión presencial de la Comisión Técnica Subregional de Medicamentos (CTSM)</t>
  </si>
  <si>
    <t xml:space="preserve">Realizar reunión conjunta CTRM y MCR para el abordaje de medicamentos antirretrovirales. No incluir medicamentos antimaláricos en el listado armonizado de COMISCA. Se verificará la posibilidad de adquirir dispotivos médicos y otros bienes de interés sanitario para la atención y erradicación de la malaria y dar cumplimento a IREM. Se incluyen 13 productos al Listado Armonizado. Se utilizarán las fichas técnicas de los países como fichas modelo del grupo de fichas técnicas. Se revisará el listado armonizado para identificar medicamentos que no se hayan negociado y valorar su exclusión. La Estrategia de Medicamentos y otras Tecnologías Sanitarias para Centroamérica y República Dominicana 2018 - 2021 incorpora el enfoque de la determinación social de la salud. Se revisará el documento final de la Estrategia, la PPT presentará la Estrategia para su aprobación por el COMISCA en junio de 2018. Se realizará un estudio ABC econóico y por volumen de los 15 medicamentos de mayo consumo para determinar el impacto económico de la Negociación Conjunta COMISCA dentro de los presupuestos de los medicamentos. </t>
  </si>
  <si>
    <t>DM-0649-2018
DM-2040-2018</t>
  </si>
  <si>
    <t>LXVIII Reunión del Consejo Directivo del INCAP</t>
  </si>
  <si>
    <t>Instituto de Nutrición de Centroamérica y Panamá (INCAP)</t>
  </si>
  <si>
    <t>La participación se deja sin efecto por medio dl DM-2040-2018 del 26 de febrero de 2018.</t>
  </si>
  <si>
    <t>DM-2040-2018</t>
  </si>
  <si>
    <t>Virginia Murillo Murillo</t>
  </si>
  <si>
    <t>4 de mayo</t>
  </si>
  <si>
    <t>DM-0214-2018</t>
  </si>
  <si>
    <t>Eduviges Sancho Jiménez</t>
  </si>
  <si>
    <t xml:space="preserve">Dirección de Desarrollo Científico y Tecnológico en Salud </t>
  </si>
  <si>
    <t>11 de mayo</t>
  </si>
  <si>
    <t>Evaluación de tecnologías sanitarias</t>
  </si>
  <si>
    <t>Tercer foro de políticas en evaluación de tecnología sanitaria en Latinoamérica</t>
  </si>
  <si>
    <t xml:space="preserve">Avanzar en el establecimiento de mecanismos y conficiones que fijen reglas claras para la participación de los actores relevantes en los procesos de ETS en el país reconociendo que resulta clave para mejorar estos procesos y considerando estrategias como las matrices de valor. </t>
  </si>
  <si>
    <t>Health Technology Assessment international (HTAi)</t>
  </si>
  <si>
    <t>DM-2045-2018</t>
  </si>
  <si>
    <t>Guiselle Rodríguez Hernández</t>
  </si>
  <si>
    <t>10 de mayo</t>
  </si>
  <si>
    <t>Reunión presencial de las Autoridades Nacionales de Medicamentos
Seminario "Regulación farmacéutica: acceso y comercio de medicamentos"</t>
  </si>
  <si>
    <t xml:space="preserve">Actualizar las regulaciones de medicamentos y otras tecnologías. Fortalecer la normativa en materia de productos falsificados. Buscar mecanismos de cooperación con las Autoridades Reguladores de referencia regional Nivel IV. </t>
  </si>
  <si>
    <t>Organización Panamericana de la Salud (OPS)
Ministerio de Salud de República Dominicana</t>
  </si>
  <si>
    <t>DM-7323-2017
DM-7324-2017</t>
  </si>
  <si>
    <t>Cuba</t>
  </si>
  <si>
    <t>Convención Internacional de Salud Pública "Cuba - salud 2018"</t>
  </si>
  <si>
    <t>Queda sin efecto por medio de los oficios DM-8007-2017 y DM-8008-2017 del 15 de diciembre de 2017.</t>
  </si>
  <si>
    <t>DM-2299-2018</t>
  </si>
  <si>
    <t>Cecilia Gamboa Cerdas</t>
  </si>
  <si>
    <t>17 de mayo</t>
  </si>
  <si>
    <t>Guías alimentarias</t>
  </si>
  <si>
    <t>I encuentro sobre las redes de acción sobre guías alimentarias y sobre reducción de sodio</t>
  </si>
  <si>
    <t xml:space="preserve">Se acordó la actualización de las Notas Conceptuales preliminares y envío a los países para el 31 de mayo de 2018. Los países se comprometen a revisar las notas conceptuales y hacer los comentarios y observaciones a las mismas para el 21 de junio. Consolidación de los comentarios y elaboración de la versión final de las Notas Conceptuales para envío formal a los países y agencias para el 30 de junio de 2018. Brasil coordinará ambas redes en conjunto con algunos países seleccionados. Se propone a Uruguay, Costa Rica y Colombia para compartir la coordinación de la Red de estrategias para la reducción del consumo de sodio y Prevención y control de enfermedades cardiovasculares. Se acordó tener 3 reuniones virtuales al año para dar seguimiento a la conformación de las redes, en las que participarán los puntos focales seleccionados y miembros de los equipos de trabajo nacionales.. Se acordó tener una reunión presencial por año que será financiada por el Ministerio de Salud. </t>
  </si>
  <si>
    <t>Ministerio de Salud de Brasil</t>
  </si>
  <si>
    <t>DM-2441-2018</t>
  </si>
  <si>
    <t>Dayra Ramírez Ruiz</t>
  </si>
  <si>
    <t>21 de mayo</t>
  </si>
  <si>
    <t>Regional workshop on review and assessment of applications for authorization and inspection and regulatory enforcement of PET/CT, cyclotron and radio pharmacy</t>
  </si>
  <si>
    <t xml:space="preserve">Realizar una charla para presentar las metodologías de análisis de documentación y guías de inspección con base en lo adquirido durante el taller. El objetivo es proponer una revisión de los procedimientos actualmente utilizados por el Ministerio de Salud para los efectos anteriores, de manera tal que se puedan ejecutar mejoras en la revisión de documentación y en las guías de inspección en caso de ser necesario. </t>
  </si>
  <si>
    <t>Fabricio Umaña Calvo</t>
  </si>
  <si>
    <t>Dirección Regional de Rectoría de la Salud Central Sur</t>
  </si>
  <si>
    <t>23 de mayo</t>
  </si>
  <si>
    <t>Realizar una charla para presentar las metodologías de análisis de documentación y guías de inspección con base en lo adquirido durante el taller. El objetivo es proponer una revisión de los procedimientos actualmente utilizados por el Ministerio de Salud</t>
  </si>
  <si>
    <t>DM-2290-2018
DM-2358-2018</t>
  </si>
  <si>
    <t>Químicos</t>
  </si>
  <si>
    <t>Taller de cooperación regulatoria de la industria química de América Latina</t>
  </si>
  <si>
    <t xml:space="preserve"> -- </t>
  </si>
  <si>
    <t xml:space="preserve">Asociación Brasileña de la Industria Química 
Amercan Chemistry Council 
Consejo Internacional de Asociaciones Químicas </t>
  </si>
  <si>
    <t>Se deja sin efecto por medio del DM-2358-2018 del 23 de abril de 2018.</t>
  </si>
  <si>
    <t>DM-2459-2018
DM-2588-2018</t>
  </si>
  <si>
    <t>Bolivia</t>
  </si>
  <si>
    <t>Conferencia de países latinoamericanos y del Caribe sobre la resolución 1540 del Consejo de Seguridad de las Naciones Unidas</t>
  </si>
  <si>
    <t>Se deja sin efecto por medio del DM-2588-2018 del 3 de mayo de 2018.</t>
  </si>
  <si>
    <t>DM-2289-2018</t>
  </si>
  <si>
    <t>Ileana Ramírez Carranza</t>
  </si>
  <si>
    <t>Secretaría de la Política Nacional de Alimentación y Nutrición (SEPAN)</t>
  </si>
  <si>
    <t>28 de mayo</t>
  </si>
  <si>
    <t>Taller participativo sobre dinámica de sistemas en salud urbana</t>
  </si>
  <si>
    <t xml:space="preserve">Proyecto SALURBAL
Salud urbana en América Latina 
Wellcome Trust del Reino Unido </t>
  </si>
  <si>
    <t>DM-2353-2018</t>
  </si>
  <si>
    <t>Eugenia Villalobos Hernández</t>
  </si>
  <si>
    <t>15 de junio</t>
  </si>
  <si>
    <t xml:space="preserve">Alimentación </t>
  </si>
  <si>
    <t>Encuentro regional para la consolidación de programas de alimentación escolar</t>
  </si>
  <si>
    <t>Continuar impulsando las acciones de establecimientos CEN-CINAI sostenibles. Divulgar los avances de este programa en la región Latinoamericana.</t>
  </si>
  <si>
    <t>Agencia Brasileña de Cooperación (ABC)
Organización de las Naciones Unidas para la Agricultura y la Alimentación (FAO)</t>
  </si>
  <si>
    <t>DM-2592-2018</t>
  </si>
  <si>
    <t>Gloriela Brenes Murillo</t>
  </si>
  <si>
    <t>Estadística</t>
  </si>
  <si>
    <t>Taller de visualización de información e infografías: narrativa gráfica del dato</t>
  </si>
  <si>
    <t>Proyecto Regional InfoSegura</t>
  </si>
  <si>
    <t>DM-2350-2018</t>
  </si>
  <si>
    <t>María Cecilia Zúñiga Morales</t>
  </si>
  <si>
    <t>Comunicación e Imagen</t>
  </si>
  <si>
    <t xml:space="preserve">1 de junio </t>
  </si>
  <si>
    <t xml:space="preserve">Comunicación </t>
  </si>
  <si>
    <t>Taller de fortalecimiento de la comunicación de riesgo</t>
  </si>
  <si>
    <t>Participar en la elaboración de la Estrategia de Comunicación para promover la igualdad entre los géneros en salud y en los dos talleres de género y salud. Se ajusta el nombre de la Red quedando "Red de Comunicación Regional en Salud del COMISCA". Solicitar al consultor Gilberto Araya enviar el informe preliminar de los países ya evaluados (CR) para verificar la fidelidad de la información. Los miembros de la Red y de Promoción de la Salud se comprometen a participar en reuniones virtuales para dinamizar y actualizar el diagnóstico sobre promoción de la salud y el plan. Socializar la nueva marca de SE-COMISCA y posterior realizar un sondeo a lo interno de cada Ministerio sobre su posicionamiento (petición del Secretario COMISCA).</t>
  </si>
  <si>
    <t>Lidia Picado Herrera</t>
  </si>
  <si>
    <t>Dirección Regional de Rectoría de la Salud Central Occidente</t>
  </si>
  <si>
    <t>24 de mayo</t>
  </si>
  <si>
    <t>Replicar los temas en comunicación sobre riesgos, abordados durante la actividad con las Direcciones que comparten la responsabilidad en el tema. Revisar el Plan Regional de PS para CA y RD 2014 - 2018 para definir qué ejes y líneas de trabajo se mantendrán, qué otros ejes y líneas de acción se sugieren para el nuevo Plan PS 2019 - 2025. Aportar al nuevo eje de comunicación social en PS del Plan Regional de PS para CA y RD 2019 - 2025. Aportar marco teórico - conceptual sobre salud, determinantes de la salud y PS actualizados así como legal internacional, que sustente el Plan Regional de PS para CA y RD 2019 - 2025.</t>
  </si>
  <si>
    <t>DM-0565-2018</t>
  </si>
  <si>
    <t>30 de mayo</t>
  </si>
  <si>
    <t>Jamaica</t>
  </si>
  <si>
    <t>Curso regional de capacitación sobre aplicación de las salvaguardias en los Estados con protocolos sobre pequeñas cantidades</t>
  </si>
  <si>
    <t>DM-2456-2018</t>
  </si>
  <si>
    <t>Antonieta Jiménez</t>
  </si>
  <si>
    <t>Barbados</t>
  </si>
  <si>
    <t>Taller para fortalecer la vigilancia de la resistencia a los antimicrobianos en el Caribe</t>
  </si>
  <si>
    <t>DM-2594-2018</t>
  </si>
  <si>
    <t>Alejandra Acuña Navarro</t>
  </si>
  <si>
    <t>6 de junio</t>
  </si>
  <si>
    <t>XLVII Reunión ordinaria del Consejo Consultivo del Instituto de Nutrición de Centroamérica y Panamá (INCAP)</t>
  </si>
  <si>
    <t>Que los países miembros proporcionen insumos e informacón que le permita al INCAP la elaboración de una propuesta regional para la reducción del consumo de sal/sodio.</t>
  </si>
  <si>
    <t>DM-2596-2018</t>
  </si>
  <si>
    <t>Deika Itzel Castillo Camargo</t>
  </si>
  <si>
    <t>Área Rectora de Salud Corredores</t>
  </si>
  <si>
    <t>7 de junio</t>
  </si>
  <si>
    <t>Violencia</t>
  </si>
  <si>
    <t>Capacitación teórico - práctica en intermediación laboral para el fortalecimiento de las oficinas locales - Proyecto "Prevención social de la violencia desde los gobiernos locales en Centroamérica"</t>
  </si>
  <si>
    <t xml:space="preserve">Participar activamente en futuras actividades relacionadas al tema, así como el seguimiento desde los municipios en acciones de prevención de violencia y priorizando los territorios de mayor incidenia de casos, desde la red de atención a la mujer y prevención de la violencia intrafamiliar. </t>
  </si>
  <si>
    <t>Proyecto "Prevención social de la violencia desde los gobiernos locales en Centroamérica"</t>
  </si>
  <si>
    <t>DM-2288-2018</t>
  </si>
  <si>
    <t>14 de junio</t>
  </si>
  <si>
    <t>España</t>
  </si>
  <si>
    <t>International school on nuclear security</t>
  </si>
  <si>
    <t>Se Liderará y cordinará con la Unidad Especial de Intervención del Ministerio de la Presidencia las inspecciones en el tema de seguridad física nuclear</t>
  </si>
  <si>
    <t>DM-2453-2018</t>
  </si>
  <si>
    <t>Ruenión de la Red de Laboratorios Nacionales de Referencia (RedLab)</t>
  </si>
  <si>
    <t>DM-2283-2018</t>
  </si>
  <si>
    <t>2018 Global health international conference "Building alliances in global health"</t>
  </si>
  <si>
    <t>Global Health Consortium de la Universidad Internacional de la Florida</t>
  </si>
  <si>
    <t>DM-2349-2018</t>
  </si>
  <si>
    <t>7 de junio
21 de septiembre
9 de octubre</t>
  </si>
  <si>
    <t>DM-2591-2018</t>
  </si>
  <si>
    <t>si</t>
  </si>
  <si>
    <t>21 de septiembre</t>
  </si>
  <si>
    <t>--</t>
  </si>
  <si>
    <t>DM-2230-2018</t>
  </si>
  <si>
    <t>Gerardo Solano Elizondo</t>
  </si>
  <si>
    <t>EMT</t>
  </si>
  <si>
    <t>Taller sunregional para la integración de la célula de información y coordinación médica (CICOM) en los Centros de Operaciones de Emergencias(COE) de salud</t>
  </si>
  <si>
    <t>Se presentó por parte de la OPS un plan tentativo para la implementaci´n del CICOM en los países, con plazo de un año. Cada país estudiará la factibilidad de cumplir el plan en el plazo propuesto.</t>
  </si>
  <si>
    <t>DM-2858-2018</t>
  </si>
  <si>
    <t>Julio Mena Zamora</t>
  </si>
  <si>
    <t>Gestión del Riesgo</t>
  </si>
  <si>
    <t>Gestión del riesgo</t>
  </si>
  <si>
    <t>Reunión presencial de la Comisión Técnica de Gestión del Riesgo en Salud (CTGERS)</t>
  </si>
  <si>
    <t>Secretaría Ejecutiva del Consejo de Ministros de Salud de Centroamérica y República Dominicana (SE-COMISCA)
Organización Panamericana de la Salud (OPS)</t>
  </si>
  <si>
    <t>DM-2345-2018</t>
  </si>
  <si>
    <t>Francisco Oviedo Gómez</t>
  </si>
  <si>
    <t>2 de julio</t>
  </si>
  <si>
    <t>Tailandia</t>
  </si>
  <si>
    <t>Strengthening health systems: the key contributing to achieve sustainable development goals</t>
  </si>
  <si>
    <t>Fomentar en cada insitutución y país que más personas participen de las próximas ediciones del curso. Aplciasr en el contexto local la propuesta de proyecto de fortalecimiento del sistema de salud desarrollada en el curso</t>
  </si>
  <si>
    <t>Agencia Tailandesa de Cooperación Internacional</t>
  </si>
  <si>
    <t>DM-0947-2018</t>
  </si>
  <si>
    <t>IRAG</t>
  </si>
  <si>
    <t>Reunión de vigilancia de IRAG en las Américas</t>
  </si>
  <si>
    <t>DM-2916-2018</t>
  </si>
  <si>
    <t>Roberto Castro Córdoba</t>
  </si>
  <si>
    <t>Reunión nacional de programas preventivos y control de enfermedades (CENAPRECE)</t>
  </si>
  <si>
    <t>CENAPRECE, secretaría de Salud de México</t>
  </si>
  <si>
    <t xml:space="preserve">Hebleen Brenes Porras </t>
  </si>
  <si>
    <t>DM-2442-2018</t>
  </si>
  <si>
    <t>Teresita Solano Chinchilla</t>
  </si>
  <si>
    <t xml:space="preserve">7 de junio </t>
  </si>
  <si>
    <t>MCR</t>
  </si>
  <si>
    <t>Reunión plenaria anual del Mecanismo de Coordinación Regional (MCR)</t>
  </si>
  <si>
    <t xml:space="preserve">Reporte de indicadores de VIH a COMISCA. </t>
  </si>
  <si>
    <t>SISCA
Mecanismo de Coordinación Regional (MCR)</t>
  </si>
  <si>
    <t>José Luis Garcés Fernández</t>
  </si>
  <si>
    <t xml:space="preserve">4 de junio </t>
  </si>
  <si>
    <t>Continuar con el análisis permanente de la situación epidemiológica de la malaria y la dinámica de transmisión en los tres niveles para fortalecer el modelo local de vigilancia y atención en proceso de "Diagnóstico - tratamiento - investigación - respuesta" de casos y se cumpla con los tiempos requeridos en todas las localidades de los focos activos, los residuales no activos y eliminados.</t>
  </si>
  <si>
    <t>DM-2923-2018</t>
  </si>
  <si>
    <t>Juan Antonio Cascante Arrieta</t>
  </si>
  <si>
    <t>Área Rectora de Salud Coto Brus</t>
  </si>
  <si>
    <t>Japón
El Salvador</t>
  </si>
  <si>
    <t>Desarrollo sostenible</t>
  </si>
  <si>
    <t>Programa co-creación de conocimientos "Desarrollo rural sostenible mediante enfoque de mejoramiento de vida para los países latinoamericanos"</t>
  </si>
  <si>
    <t>Creación de una política y plan de acción que integre el Enfoque de Mejoramiento de Vida a Nivel Nacional. Gestión de capacitación de recurso humano para la implementación del EMV. Fortalecer camnios en el enfoque de autogestión e innovación. Fortalecimiento del intercambio de experiencias de Mejoramiento de Vida, tanto a nivel nacional como internacional y con la participación de las person as y grupos lo están implementando.</t>
  </si>
  <si>
    <t>Agencia Japonesa de Cooperación Internacional (JICA)</t>
  </si>
  <si>
    <t>DM-3000-2018</t>
  </si>
  <si>
    <t>Wilder Martínez Álvarez</t>
  </si>
  <si>
    <t>Training course on technical options for predisposal of radioactive waste (processing and implementation)</t>
  </si>
  <si>
    <t>DM-2922-2018</t>
  </si>
  <si>
    <t>María Ithinia Martínez Mora</t>
  </si>
  <si>
    <t>21 de junio</t>
  </si>
  <si>
    <t>RRHH</t>
  </si>
  <si>
    <t>Reunión de la Comisión Técnica Regional de Desarrollo de Recursos Humanos en Salud (CTDRHS)</t>
  </si>
  <si>
    <t>Diseñar una propuesta país referente a la Situación de los Tecnólogos, su evolución y situación laboral actual. Avance del plan de Educación Interprofesional. Fortalecer el obsevatorio de Recursos Humanos. Revsión de Memoria Reunión. Revisión y Validación de curso virtual de Renovación de la Atención Primaria de Salud.</t>
  </si>
  <si>
    <t xml:space="preserve">Organización Panamericana de la Salud (OPS)
Secretaría Ejecutiva del Consejo de Ministros de Salud de Centroamérica y República Dominicana (SE-COMISCA)
Ministerio de Salud de República Dominicana </t>
  </si>
  <si>
    <t>DM-2995-2018</t>
  </si>
  <si>
    <t xml:space="preserve">28 de junio </t>
  </si>
  <si>
    <t xml:space="preserve">Investigación </t>
  </si>
  <si>
    <t>Reunión de la Comisión Técnica Regional de Investigación para la Salud (CTIS)</t>
  </si>
  <si>
    <t xml:space="preserve">Enviar a aprobación del COMISCA los lineamientos/líneas de investigación regionales que permitirán establecer las prioridades de investigación en salud en los países. Continuar la cooperación técnica con OPS para finalizar la Agenda Regional de Prioridades en Investigación en Salud. Establecer una cooperación para alinear las investigaciones por los entrenados del FETP y con las agendas nacionales y con la Agenda Regional de Prioridades de Investigación en Salud. Realizar consultas a las autoridades de SE-COMISCA la posibilidad de cambiar las actividades en el POA, comunicando a los miembros de las CTIS los resultados de las consultas. Revisar el indicador 23 dado que no está alineado con las líneas de la PSCRD. Finalizar la elaboración del Manual de Organización y Funcionamiento de la CTIS. Sostener reuniones virtuales para dar seguimiento a los temas. </t>
  </si>
  <si>
    <t xml:space="preserve">Secretaría Ejecutiva del Consejo de Ministros de Salud de Centroamérica y República Dominicana (SE-COMISCA)
Ministerio de Salud de República Dominicana </t>
  </si>
  <si>
    <t>DM-2921-2018</t>
  </si>
  <si>
    <t>Margarita Claramunt Garro</t>
  </si>
  <si>
    <t>26 de junio</t>
  </si>
  <si>
    <t>ECNT</t>
  </si>
  <si>
    <t>Reunión de la Comisión Técnica de Enfermedades Crónicas no Transmisibles y Cáncer (CTCC)</t>
  </si>
  <si>
    <t xml:space="preserve">Dar seguimiento y facilitar la implementación del POA 2018 de la CTCC en el país. Avanzar en los países en el proceso de implementación de los planes de reducción del consumo de sal. Participar en las posibilidades de alianza y cooperación multisectorial que se generen en la Región y la incidencia en el país. </t>
  </si>
  <si>
    <t xml:space="preserve">Organización Panamericana de la Salud (OPS) </t>
  </si>
  <si>
    <t>DM-2918-2018</t>
  </si>
  <si>
    <t>9 de junio</t>
  </si>
  <si>
    <t>VIH/SIDA</t>
  </si>
  <si>
    <t>Reunión del Grupo de Cooperación Técnica Horizontal</t>
  </si>
  <si>
    <t xml:space="preserve">Gestión de insumos: presentar la demanda consolidada del GCTH en todos los medicamentos e insumos críticos; definir en qué momento cada país hará el pedido de medicamentos e insumos. Gestión y producción de infromación estratégica - recolección de precios de medicamentos ARV e información sobre laboratorios de productores de medicamentos: presentar las planillas de recolección de precios de medicamentos con información refereida a las compras del periodo 2017 - 2018; incluir información sobre reactivos para la determinación de la carga viral y recuento de CD4; explorar la capacidad de producir medicamentos críticos por parte de los países que tengan laboratorios públicos y privados. Presentación de coalición de redes de personas viviendo con VIH y presentación de coalición de redes de poblaciones clave: acompañar al MCP en la aprobación de las propuestas. </t>
  </si>
  <si>
    <t>Grupo de Cooperación Técnica Horizontal</t>
  </si>
  <si>
    <t>DM-2455-2018</t>
  </si>
  <si>
    <t>Armas químicas</t>
  </si>
  <si>
    <t>Decimonovena reunión regional de autoridades nacionales de los Estados Parte de América Latina y el Caribe de la Convención sobre la prohibición del desarrollo, producción. Almacenamiento y empleo de armas químicas y su destrucción</t>
  </si>
  <si>
    <t>Organización para la Prohibición de las Armas Químicas (OPAQ)</t>
  </si>
  <si>
    <t>Cambio de fechas por medio del DM-4204-2018.</t>
  </si>
  <si>
    <t>DM-4190-2018</t>
  </si>
  <si>
    <t xml:space="preserve">Sistemas de información </t>
  </si>
  <si>
    <t>Reunión de la Comisión Técnica de Vigilancia de la Salud y Sistemas de Información (COTEVISI)</t>
  </si>
  <si>
    <t>23 de julio</t>
  </si>
  <si>
    <t xml:space="preserve">Presentar el manual al interior de los países miembros para aumentar el conocimiento sobre COTEVISI entre los funcionarios de Vigilancia de la Salud y de personal de sistemas de información. Mapeo de recurso huamno formado en FETP con la coordinación del punto focal de REDCEC. Realizar investigación con insumos de SE-COMISCA para documentar requerimiento de vacunación contra fiebre amarilla en aeropuertos designados. Llenado de plantilla para identificación de oportunidades para realizar encuestas para la vigilancia de enfermedades no transmisibles. Participación de salas de situación los cuartos miércoles o jueves de cada mes a las 9am hora de Costa Rica. </t>
  </si>
  <si>
    <t>Edgar Morales González</t>
  </si>
  <si>
    <t xml:space="preserve">Departamento de Tecnologías de Información y Comunicación </t>
  </si>
  <si>
    <t>18 de octubre</t>
  </si>
  <si>
    <t>Presentar el manual al interior de los países miembros para aumentar el conocimiento de la COTEVISI en otras personas y dependencias involucradas en la vigilancia epidemiológica y sistemas de información en salud, asegurando la comprensión de las comisiones.  En relación al punto IV y V de la resolución 01-2018 del COMISCA (Gaceta SICA No. 29-2018) , inicialmente se realizará un mapeo de RRHH en epidemiología de campo nivel intermedio y avanzado con la coordinación del punto focal de REDCEC, para lo cual la PPT enviará una planilla a los países que debe ser completada y enviada a la PPT a más tardar el 29 de junio de 2018. En relación al punto VI de la resolución, los países conducirán con apoyo técnico de SE-COMISCA, una investigación operativa para documentar el cumplimiento de la exigencia de prueba de vacunación a viajeros contra fiebre amarilla en los puntos de entrada. En relación a la actividad del POA 2018 aplicación del modelo predictivo estandarizado regionalmente para evaluar el impacto del cambio climático en salud (indicador 8 del PSCARD 2016-2020), se realizará una reunión virtual en julio de 2018, para conocer el diseño aplicado en Panamá y El Salvador y construir una ruta crítica para la incorporación de variables climáticas y expansión a otros países. En relación a la actividad del POA 2018 identificación de oportunidades en la Región para conducir encuestas que permitan obtener indicadores para la vigilancia de enfermedades no transmisibles y sus factores de riesgo, la PPT República Dominicana enviará una planilla a los países que debe ser completada y enviada a la PPT a más tardar el 29 de junio de 2018. En relación al diagnóstico de los sistemas informáticos en la región del SICA por parte de la COTEVISI, se realizará una reunión virtual el próximo 22 de junio a las 9:00 (Hora de Centroamérica) en la cual SE-COMISCA presentará el protocolo para opinión de los países considerando que debe basarse en los componentes del sistema de información en salud, previamente los países deben enviar sus aportes a los formularios el 20 de junio. Con el objetivo de mejorar el desempeño de la COTEVISI en el cumplimiento de compromisos enunciados en el PSCARD 2016-2020, se propone la identificación de países líderes que apoyan el impulso de las actividades específicas para alcanzar oportunamente los productos del POA.  En relación a la realización de salas regionales de situaciones de la salud como espacio de formulación de propuestas de acciones para enfrentar problemas comunes en la Región, se realizará reuniones virtuales la cuarta semana de cada mes, los miércoles o jueves a las 9:00 am (Hora de Centroamérica).</t>
  </si>
  <si>
    <t>DM-3003-2018</t>
  </si>
  <si>
    <t>Foro multiusectorial sobre el seguimiento de estrategias para la reducción de riesgos de desastres</t>
  </si>
  <si>
    <t>Fundación México - Estados Unidos para la Ciencia</t>
  </si>
  <si>
    <t>Se deja sin efecto por medio del DM-4199-2018 del 7 de junio de 2018.</t>
  </si>
  <si>
    <t>DM-4193-2018</t>
  </si>
  <si>
    <t>26 de septiembre</t>
  </si>
  <si>
    <t xml:space="preserve">Segunda reunión del Foro Intersectorial Regional para la Salud de Centroamérica y República Dominicana </t>
  </si>
  <si>
    <t xml:space="preserve">Andrea Garita Castro </t>
  </si>
  <si>
    <t>11 de octubre</t>
  </si>
  <si>
    <t xml:space="preserve">Revisión y reformulación de los lineamientos estratégicos del Plan Estratégico Regional para la Prevención de Embarazo Adolescente de Centroamérica y República Dominicana, según las intervenciones concreras para la reducción del embarazo en adolescentes identificadas por los grupos de trabajo. Realizar un estudio de análisis de la desigualdad en el embarazo adolescente en la Región. </t>
  </si>
  <si>
    <t>Reunión del Comité Ejecutivo para la implementación del Plan de Salud de Centroamérica y República Dominicana (CEIP)</t>
  </si>
  <si>
    <t xml:space="preserve">El CEIP participará activamente en la revisión de la metodología de priorización de cooperación y método de la consulta participativa programada en la hoja de ruta. Participar y apoyar el proceso de consulta de la Estrategia de Cooperación entre la OPS y SE-COMISCA. Revisar la versión final de TDR para consultorías: elaboración de la Agenda de Salud de Centroamérica y República Dominicana 2019 - 2030; elaboración de evaluación de medio término del PSCARD 2016 - 2020; y remitir observaciones a más tardar el 21 de junio. </t>
  </si>
  <si>
    <t>DM-3002-2018</t>
  </si>
  <si>
    <t>5 de junio</t>
  </si>
  <si>
    <t>VI seminario internacional "Gestión integral de residuos sólidos: hacia un manejo sustentable y sostenible"</t>
  </si>
  <si>
    <t xml:space="preserve">Continuar trabajando en la gestión integral de residuos aplicando los conocimientos logrados y el cómo cada país ha logrado convertir los retos en realidades. </t>
  </si>
  <si>
    <t>Gobierno Autónomo Municipal de La Paz
Red Latinoamericana para la Gestión de Residuos Sólidos</t>
  </si>
  <si>
    <t>DM-2884-2018</t>
  </si>
  <si>
    <t>Carlos Madrigal Díaz</t>
  </si>
  <si>
    <t>Regional workshop on threat assessment and development of a design basis threat</t>
  </si>
  <si>
    <t>Entrega de materiales utilizados durante la actividad a los funcionarios de la Dirección de Salud Ambiental relacionados con actividads de control de fuentes radioactivas. Iniciar proceso de elaboración de un DBT con base en la información suministrada por el Ministerio de Salud y analizada por las instituciones con responsabilidad en su desarrollo</t>
  </si>
  <si>
    <t xml:space="preserve">27 de junio </t>
  </si>
  <si>
    <t>Replicar los temas abordados durante la actividad con las Direcciones que comparten la responsabilidad en el tema. Apoyar el proceso de DBT en el país, partiendo del hecho que la solicitud de realizar una DBT debe ser de común acuerdo entre la Autoridad Reguladora (Dirección de Salud Ambiental del Ministerio de Salud) y la Unidad Especial de Intervención del Ministerio de la Presidencia.</t>
  </si>
  <si>
    <t>DM-2997-2018</t>
  </si>
  <si>
    <t>Segunda reunión técnica regional de tuberculosis para países de Centroamérica, República Dominicana y México</t>
  </si>
  <si>
    <t>Socializar el estudio "Evaluación de costos del funcionamiento de Laboratorios Supranacionales en el marco del funcionamiento de la Red de Laboratorios" con la comisión nacional y actores claves. Socializar y discutir el estudio "Análisis de costo efectividad en el diagnóstico de la tuberculosis" con la comisión nacional y actores claves.</t>
  </si>
  <si>
    <t>Organismo Andino de Salud - Convenio Hipólito Unanue</t>
  </si>
  <si>
    <t>DM-2927-2018</t>
  </si>
  <si>
    <t>5 de julio</t>
  </si>
  <si>
    <t>Ley nuclear</t>
  </si>
  <si>
    <t>Taller regional sobre ley nuclear para América Latina y el Caribe</t>
  </si>
  <si>
    <t>Trabajar en el mejoramiento del proyecto de ley nuclear existente y que continuará coordinando el Ministerio de Relaciones Exteriores y Culto.</t>
  </si>
  <si>
    <t>DM-4208-2018</t>
  </si>
  <si>
    <t>Ruanda</t>
  </si>
  <si>
    <t>Inmunizaciones</t>
  </si>
  <si>
    <t>Reunión global de inmunización 18 (GIM18)</t>
  </si>
  <si>
    <t>Organización Mundial de la Salud (OMS)</t>
  </si>
  <si>
    <t>DM-0011-2018</t>
  </si>
  <si>
    <t>26 de julio</t>
  </si>
  <si>
    <t>Portugal</t>
  </si>
  <si>
    <t>XII Encuentro de autoridades competentes de medicamentos de países iberoamericanos (Red EAMI)</t>
  </si>
  <si>
    <t>Establecer programas o acciones específicas para favorecer el uso prudente de los antibióticos, sumándose la Red EAMI al acuerdo global para hacer frente a la lucha contra la resistencia a los antimicrobianos; esta línea temática será coordinada por la Agencia Española de Medicamentos y Productos Sanitarias. Reforzar las acciones comunes para facilitar el acceso de los pacientes a productos biológicos y biosimilares que cumplan con las garantías de calidad, seguridad y eficacia. Continuar con el trabajo conjunto para el combate contra los medicamentos falsificados y fraudulentos, promoviendo la participación de todos los actores implicados, impulsando el observatorio iberoamericano que estará coordinador por INVIMA. Facilitar entre los miembros de la Red el intercambio de información y experiencias de buenas prácticas regulatorias, con el objetivo de mejorar la accesibilidad de los medicamentos a la población y contribuir a la sostenibilidad de los sistemas de salud en los países de la Red EAMI; para ello se construirá una plataforma específica de capacitación en salud orientada a los medicamentos y dispositivos médicos. Trabajar en la estandarización de los procesos regulatorios, utilizando tecnologías de información interoperables. Poner en marcha un plan de comunicación efectivo entre los miembros de la Red, los organismos internacionales correspondientes y la sociedad; esta línea será coordinada por ANMAT. Iniciar los trabajos en la red en materia de inspección de las buenas prácticas de fabricación; esta acción será coordinada por COFEPRIS. Acordar los trabajos de complementariedad con la OPS en materia de dispositivos médicos en la próxima reunión de la Red PARF (octubre 2018). Apoyar el trabajo del secretariado para el plan estratégico de la Red EAMI 2018 - 2022 que sus resultados serán presentados coincidiendo con el 25 aniversadio de la red en el 2022.</t>
  </si>
  <si>
    <t>Agencia Española de Medicamentos y Productos Sanitarios (AEMPS)</t>
  </si>
  <si>
    <t>DM-4647-2018</t>
  </si>
  <si>
    <t>Francisco Gólcher Valverde</t>
  </si>
  <si>
    <t>Secretaría Técnica de Salud Mental</t>
  </si>
  <si>
    <t>6 de septiembre</t>
  </si>
  <si>
    <t>Psiquiatría</t>
  </si>
  <si>
    <t>III Simposio Latinoamericano de Psiquiatría</t>
  </si>
  <si>
    <t>ASOFARMA
Asociación Costarricense de Psiquiatría (ASOCOPSI)</t>
  </si>
  <si>
    <t>DM-4209-2018</t>
  </si>
  <si>
    <t>9 de julio</t>
  </si>
  <si>
    <t>Seguridad física</t>
  </si>
  <si>
    <t>la Reunión Regional sobre Planes Integrados de Apoyo a la Seguridad Física Nuclear (INSSP) para América Central y el Caribe</t>
  </si>
  <si>
    <t xml:space="preserve">Replicar los temas abordados durante la actividad con las Direcciones que comparten la responsabilidad en el tema. Se debe incorporar a la DIS en el proceso nacional de elaboración e implementación del INSSP. Coordinar una reunión para iniciar el proceso de revisión del INSSP. Actores por convocar: MRREE, MS, DIS, UEI, Aduanas, etc. Actualizar la información de punto de contacto del país en el Código de Conducta. Actualmente están Nidia Morera y Mónica Fuentes, para quien se indica que está en PROCOMER. Valorar el apoyo del OIEA en el marco de la Jornada Mundial de la Juventud, particularmente en el tema de transporte Incorporar en el INSSP el apoyo para el Poder Judicial, capacitación para Aduanas para la revisión del material que se importa y exporta. Xinia Trigueros, normativa legal de Aduanas. Capacitación a transportistas sobre la importancia de la cultura de seguridad física, incorporando el tema en el análisis de amenazas. Valorar que Ivonne Alonso pueda apoyar técnicamente el proceso de Ley Nuclear del equipo legal del Centro Nacional de Seguridad Nuclear. Valorar que Jorge Paredes pueda apoyar técnicamente el proceso nacional de ordenamiento. Salvaguardias: hacer un informe preliminar indicando que se depura conforme se haga el inventario nacional de fuentes, detallando además qué industrias o sectores quedan pendientes. Revisar el cruce entre el Código de Conducta y la normativa nacional. Coordinar con Aduanas para que el des-almacenaje se haga tras la revisión directa del producto importado. Valorar la elaboración de un protocolo/procedimiento sobre qué comunicar al público general a la hora de que se pierde/hurta/roba una fuente. Incorporar autorizaciones para los transportistas a título individual, más allá de las autorizaciones dadas a las empresas. Las presentaciones estarán disponibles en http://nusec.iaea.org/portal/User-Groups/INSSP/INSSP-2018-barbados  </t>
  </si>
  <si>
    <t xml:space="preserve">17 de julio </t>
  </si>
  <si>
    <t xml:space="preserve">Replicar los temas abordados durante la actividad con las Direcciones que comparten la responsabilidad en el tema. </t>
  </si>
  <si>
    <t>DM-4462-2018</t>
  </si>
  <si>
    <t>11 de julio</t>
  </si>
  <si>
    <t>Encuentro "Acceso a medicamentos, monitoreo y regulación económica del mercado"</t>
  </si>
  <si>
    <t xml:space="preserve">Conformar una red para intercambiar información y experiencias y se acordó que se realizará una nueva reunión en noviembre próximo en Buenos Aires, Argentina. </t>
  </si>
  <si>
    <t>DM-4456-2018</t>
  </si>
  <si>
    <t>13 de julio</t>
  </si>
  <si>
    <t>Workshop on notification, reporting and requesting assistance</t>
  </si>
  <si>
    <t>DM-4194-2018</t>
  </si>
  <si>
    <t>Tercera reunión de Coordinadores Nacionales del Sistema Mesoamericano de Salud Pública</t>
  </si>
  <si>
    <t xml:space="preserve">Revisar y remitir las observaciones correspondientes al documento de POA 2018 - 2019 a la Secretaría Técnica. Participar en la sesión virtual para la revisión y análisis del informe de la consultoría realizada por la firma consultora ETHOS sobre el mapeo de fuentes de financiamiento de los PMM. Remitir a más tardar el 23 de julio la priorización de actividades con el fin de definir acciones de cooperación técnica regionales que serán incluidas en el POA del SMSP. Mantener informado a la Secretaría del SMSP sobre los avances en la segunda operación de la Iniciativa de Salud Mesoamérica. </t>
  </si>
  <si>
    <t>Agencia Presidencial de Cooperación Internacional de Colombia (APC-Colombia)</t>
  </si>
  <si>
    <t>DM-2999-2018</t>
  </si>
  <si>
    <t>Jorge Emilio Arce Araya</t>
  </si>
  <si>
    <t>20 de septiembre</t>
  </si>
  <si>
    <t xml:space="preserve">Seguridad vial </t>
  </si>
  <si>
    <t xml:space="preserve">Reunión subregional de seguridad vial </t>
  </si>
  <si>
    <t>Seguir las lecciones aprendidas de otros países. Trabajar en equipo con la ODS de tránsito en el tema de la oportunidad de la información para la generación de investigaciones</t>
  </si>
  <si>
    <t>DM-4204-2018</t>
  </si>
  <si>
    <t xml:space="preserve">20 de julio </t>
  </si>
  <si>
    <t xml:space="preserve">Décimo novena reunión regional de Autoridades Nacionales de América Latina y el Caribe de la Organización para la Prohibición de Armas Químicas </t>
  </si>
  <si>
    <t>Revisión del informe de reunión. Cotinuar con el cumplimiento de la convención. Envío de resumen de la herramienta de negocios PENTAHO a las autoridades nacionales de la Región. Curso de seguridad química para la región en el 2019.</t>
  </si>
  <si>
    <t>Se autoriza orginalmente por medio del DM-2455-2018, pero las fechas cambian.</t>
  </si>
  <si>
    <t>DM-4206-2018</t>
  </si>
  <si>
    <t>Mauricio González Elizondo</t>
  </si>
  <si>
    <t>Reunión anual de la red de laboratorios de diagnóstico de arbovirus en las Américas (RELDA)</t>
  </si>
  <si>
    <t>DM-4656-2018</t>
  </si>
  <si>
    <t>Karla Cisneros Cubero</t>
  </si>
  <si>
    <t>Ministerio de Hacienda</t>
  </si>
  <si>
    <t>Tabaco</t>
  </si>
  <si>
    <t>Reunión preparatoria de la primera sesión de la Reunión de las Partes (PreMOP)</t>
  </si>
  <si>
    <t>Gobierno de Costa Rica - recursos de la Ley 9028 administrados por la Organización Panamericana de la Salud (OPS)</t>
  </si>
  <si>
    <t>USD $ 3,222°° (boleto aéreo $1686 +viáticos diarios $1536).</t>
  </si>
  <si>
    <t>DM-4210-2018</t>
  </si>
  <si>
    <t>Priscilla Herrera García</t>
  </si>
  <si>
    <t xml:space="preserve">27 de julio </t>
  </si>
  <si>
    <t>Taller regional sobre liderazgo y establecimiento de un Sistema de Gestión Integrado (SGI) para la alta dirección en el órgano regulador</t>
  </si>
  <si>
    <t xml:space="preserve">Efectuar la Advisory Mission de alto nivel en la semana del 5 al 9 de setiembre de 2018 (se requiere la participación de la Canciller, la Ministra de Salud, el Ministro de la Presidencia y tentativamente la Asamblea Legislativa). Participar en la reunión de cierre de la fase I del proyecto RIDP, así como iniciar la fase II de dicho proyecto con la presentación de necesidades del país. Enviar nota Raquel Scamilla por medio del NLO, en la que la Ministra de Salud indique la fusión de los proyectos nacionales de la Autoridad Reguladora y la CCSS; esto por cuanto ambos contienen las áreas temáticas TSA2 y TSA3, relacionados con protección al trabajador y protección al paciente respectivamnte. Se realizó cambio en las prioridades del Proyecto Nacional 2018 - 2019, se consideró cambiar el orden de actividades: solciitar un experto para el acompañamiento para la autorización del CICLOTRON, y posponer para el 2019 la misión de expertos de preparación del Plan Nacional de Emergencias y el Curso de Primeros Respondedores en Emergencias. Iniciar con el desarrollo del Sistema de Gestión Integrado según las normas GSR parte 2. </t>
  </si>
  <si>
    <t>31 de julio 
16 de agosto</t>
  </si>
  <si>
    <t>DM-4657-2018</t>
  </si>
  <si>
    <t>Lennya Centeno Víctor</t>
  </si>
  <si>
    <t>Pasantía organizada por el Centro de Excelencia de Tuberculosis</t>
  </si>
  <si>
    <t>Queda sin efecto por medio del DM-4966-2018 del 16 de julio de 2018.</t>
  </si>
  <si>
    <t>DM-4453-2018</t>
  </si>
  <si>
    <t>Maudy Trejos Chan</t>
  </si>
  <si>
    <t xml:space="preserve">6 de agosto </t>
  </si>
  <si>
    <t>Productos falsificados</t>
  </si>
  <si>
    <t>Taller regional sobre medidas para combatir el comercio de productos ilícitos y falsificados en salud y seguridad</t>
  </si>
  <si>
    <t xml:space="preserve">Compartir la información y experiencia obtenida con el resto de compañeros de la Unidad. </t>
  </si>
  <si>
    <t>Oficina de Patentes y Marcas de los Estados Unidos</t>
  </si>
  <si>
    <t>DM-4466-2018</t>
  </si>
  <si>
    <t>Romano González Arce</t>
  </si>
  <si>
    <t xml:space="preserve">27 de agosto </t>
  </si>
  <si>
    <t>Etnicidad y salud</t>
  </si>
  <si>
    <t>Consulta subregional para la elaboración de la Estrategia y Plan de Acción sobre Etnicidad y Salud</t>
  </si>
  <si>
    <t xml:space="preserve">Disposición y disponibilidad para la revisión del documento resultante y otros semejantes. </t>
  </si>
  <si>
    <t>DM-4977-2018</t>
  </si>
  <si>
    <t>Erika Herrera Delgado</t>
  </si>
  <si>
    <t>Reunión para abordar el plan de acción y el proyecto guía sobre armonización de los procedimientos de inspección de actividades de transporte</t>
  </si>
  <si>
    <t xml:space="preserve">Revisión de la guía final armonizada por la coordinadora para aportar observaciones. Envío de las listas de chequeo elaboradas durante la reunión. </t>
  </si>
  <si>
    <t>DM-4972-2018</t>
  </si>
  <si>
    <t>Reunión presencial del Grupo Asesor sobre el Plan Estratégico de la OPS (SPAG)</t>
  </si>
  <si>
    <t>Llevar a cabo las consultas nacionales para la priorización programática entre octubre y la primera semana de noviembre. Participación activa en las reuniones virtuales programadas así como en la reunión presencial a realizarse en el mes de diciembre en OPS/WDC. Revisar la lista de resultados intermedios de la OPS para el ejercicio de priorización. Revisar el borrador de PE existente a la fecha. Brindar retroalimentación sobre el último borrador del PE compartido por la Secretaría. Revisar el borrador de PE 2020 - 2025, incluyendo narrativa completa, la cadena de resultados completa con indicadores, y los resultados consolidados de priorización. Revisión del esquema del Programa y Presupuesto 2020 - 2021.</t>
  </si>
  <si>
    <t>DM-4459-2018</t>
  </si>
  <si>
    <t>16 de agosto</t>
  </si>
  <si>
    <t xml:space="preserve">México </t>
  </si>
  <si>
    <t>Foro multisectorial sobre el seguimiento de estrategias para la reducción de riesgos de desastres</t>
  </si>
  <si>
    <t xml:space="preserve">Costa Rica ofrece transferencia de conocimiento en cuanto a la implementación de la iniciativa de equipos médicos de emergencia (EMT). Se llegó a una serie de temas identificados a desarrollar en el tema de Gestión del Riesgo y que serán enviadas por canales oficiales: fortalecer las redes de laboratorios para un adecuado diagnóstico de enfermedades y apoyo apra compra de equipos y reacivos; fortalecer los mecanismos regionales de coordinación para atneción humanitaria (MEC-REG-SICA); fortalecer las áreas de emergencias químicas y biológicas (QB); incorporar gestión del riesgo a las agendas de salud ambiental y cambio climático; transferencia de conocimiento en gestión del riesgo y salud de la población migrante. </t>
  </si>
  <si>
    <t>DM-4660-2018</t>
  </si>
  <si>
    <t>Allan Varela Rodríguez</t>
  </si>
  <si>
    <t>30 de agosto</t>
  </si>
  <si>
    <t>Primer taller de salud en detención</t>
  </si>
  <si>
    <t>Comité Internacional de la Cruz Roja para México, América Central y Cuba</t>
  </si>
  <si>
    <t>DM-4648-2018</t>
  </si>
  <si>
    <t>29 de agosto
30 de agosto</t>
  </si>
  <si>
    <t>Comercio</t>
  </si>
  <si>
    <t>Taller de capacitación sobre facilitación del comercio en registros sanitarios en los países de Centroamérica y Mesoamérica</t>
  </si>
  <si>
    <t>Agencia de Estados Unidos para el Desarrollo Internacional (USAID)</t>
  </si>
  <si>
    <t>Julieta Cambronero Mora</t>
  </si>
  <si>
    <t>23 de agosto</t>
  </si>
  <si>
    <t>Generar actividades intra-aprendizaje organizacional para que las personas puedan reforzar sus competencias evaluadoras.</t>
  </si>
  <si>
    <t>DM-5235-2018</t>
  </si>
  <si>
    <t>Actividad física</t>
  </si>
  <si>
    <t>Red de Actividad Física de las Américas (RAFA/PANA)
Recursos propios de la funcionaria</t>
  </si>
  <si>
    <t>DM-4659-2018</t>
  </si>
  <si>
    <t>Francisco Duarte Martínez</t>
  </si>
  <si>
    <t>14° reunión de la Red PulseNet</t>
  </si>
  <si>
    <t>DM-4969-2018</t>
  </si>
  <si>
    <t>Jessica Morera Fernández</t>
  </si>
  <si>
    <t>Taller de recertificación de microscopistas</t>
  </si>
  <si>
    <t>DM-5404-2018</t>
  </si>
  <si>
    <t>José Antonio Ledezma Ramírez</t>
  </si>
  <si>
    <t>11 de septiembre</t>
  </si>
  <si>
    <t>XVII Congreso de la Confederación Latinoamericana y del Caribe de Nutricionistas y Dietistas del Perú</t>
  </si>
  <si>
    <t>Divulgar los temas de interés para la institución así como incorporar elementos novedosos en los diferentes temas tratados en el quehacer diario de la institución como una forma de buscar nuevas opciones de mejora continua,</t>
  </si>
  <si>
    <t>Colegio de Nutricionistas de Perú</t>
  </si>
  <si>
    <t>Taller para fortalecer las capacidades para regulación de nuevos productos</t>
  </si>
  <si>
    <t>Apoyar la iniciativa presentada por la ONG "Alianza para el Convenio Marco" de impulsar la propuesta de integración del "Convenio Marco de Control de Tabaco" y Derechos Humanos. Replantear el proyecto con Brasil "Fortalecimiento de capacidades institucionales del Ministerio de Salud y otros actores de interés en la implementación del artículo 5.2 Mecanismos de Coordinación Nacional del Convenio Marco de la OMS para el Control del Tabaco en Costa Rica" y aprovechar el acuerdo realizado para recibir de este modo asesoría sobre la elaboración de un mecanismo de coordinación interinstitucional que impulse las políticas de control del tabaquismo dentro de la agenda gubernamental.</t>
  </si>
  <si>
    <t>Departamento de Enfermedades No Transmisibles y Salud Mental de EE.UU.</t>
  </si>
  <si>
    <t>DM-5073-2018</t>
  </si>
  <si>
    <t>Milena Brenes Calvo</t>
  </si>
  <si>
    <t>Bioseguridad</t>
  </si>
  <si>
    <t>Curso regional de bioseguridad, gestión de residuos biológicos y transporte seguro de sustancias infecciosas</t>
  </si>
  <si>
    <t>Andrea Madrigal Vargas</t>
  </si>
  <si>
    <t>DM-5541-2018</t>
  </si>
  <si>
    <t>Seguridad nuclear</t>
  </si>
  <si>
    <t>Taller regional sobre desarrollo de recursos humanos en el campo de la seguridad nuclear</t>
  </si>
  <si>
    <t>DM-5540-2018</t>
  </si>
  <si>
    <t>Curso regional de capacitación sobre protección frente al sabotaje de materiales e instalaciones nucleares y de materiales radiactivos e instalaciones conexas</t>
  </si>
  <si>
    <t>Reunión preparatoria de la Conferencia de las Partes (PreCOP)</t>
  </si>
  <si>
    <t>Viviana Monge Víquez</t>
  </si>
  <si>
    <t>17 de septiembre
2 de octubre</t>
  </si>
  <si>
    <t>Confirmación de participación en evento paralelo en la COP como copatrocinadores de Panamá. Confirmación de participación en evento paralelo a la COP como organizadores sobre el tema Art. 5.3 (Ingerencia de la industria tabacalera) - evento coordinado con Daniel Dorado de Corporate Accountability. Revisión de propuestas realizadas por Canadá (modificaciones de forma a documentos presentados para la COP8). Votación de coordinador regional para las Américas y Representante (Reina Roa) para la COP8. Compromiso de revisión de propuesta de Action for Smoking and Health (tema derechos humanos).</t>
  </si>
  <si>
    <t>DM-5239-2018</t>
  </si>
  <si>
    <t>Hannia Fonseca Zamora</t>
  </si>
  <si>
    <t>17 de septiembre</t>
  </si>
  <si>
    <t>Apoyar la iniciativa presentada por la ONG "Alianza para el Convenio Marco" de impulsar la propuesta de integración del "Convenio Marco de Control de Tabaco" y Derechos Humanos. Replantear el proyecto con Brasil "Fortalecimiento de capacidades institucion del Ministerio de Salud y otros actores de interés en la implementación del artículo 5.2 'Mecanismos de coordinación nacional' del CMCT con el fin de impulsar mecanismos, políticas y articulación institucional para mejorar las políticas de control del tabaco en la agenda nacional.</t>
  </si>
  <si>
    <t>DM-5224-2018</t>
  </si>
  <si>
    <t>Francisco Amén Funk</t>
  </si>
  <si>
    <t>Rellenos sanitarios</t>
  </si>
  <si>
    <t>Taller regional sobre experiencias con cierres de vertederos a cielo abierto - protocolo y auditoría de inspección para la construcción y operación de rellenos sanitarios</t>
  </si>
  <si>
    <t>Se deja sin efecto por medio del correo electrónico del 15 de agosto de 2018. En consulta con el Lic. Ronny Muñoz, Director de Asuntos Jurídicos, ha indicado que no es necesario hacer un oficio dejando sin efecto el DM-5224-2018, siendo suficiente el correo de Francisco Amén.</t>
  </si>
  <si>
    <t>10 de septiembre</t>
  </si>
  <si>
    <t xml:space="preserve">Preparar y ejecutar una charla - conversatorio relacionada con los temas abordados en el taller, de la cual se pueda obtener una reflexión sobre condiciones que ayuden a fortalecer la rectoría del Ministerio de Salud en esta materia. </t>
  </si>
  <si>
    <t>DM-5400-2018</t>
  </si>
  <si>
    <t>Ivannia Bonilla Garita</t>
  </si>
  <si>
    <t>Reunión regional sobre intervenciones para promover el desarrollo de los niños a través de acciones dirigidas a madres, padres y otros cuidadores</t>
  </si>
  <si>
    <t>DM-3004-2018</t>
  </si>
  <si>
    <t>Basilea</t>
  </si>
  <si>
    <t>Undécima reunión del grupo de trabajo de composición abierta del Convenio de Basilea sobre el control de los movimientos transfronterizos de los desechos peligrosos y su eliminación (OEWG-11)</t>
  </si>
  <si>
    <t xml:space="preserve">Promover que la Asamblea Legislativa apruebe la Enmienda al Convenio de Basilea. Remitir los números y echas de transferencia de los pagos realizados por Costa Rica desde el 2013 hasta la actualidad. </t>
  </si>
  <si>
    <t>Convenio de Basilea sobre el control de los movimientos transfronterizos de los desechos peligrosos y su eliminación</t>
  </si>
  <si>
    <t>Calidad del aire</t>
  </si>
  <si>
    <t>Super semana ambiental: semana enfocada en la calidad del aire</t>
  </si>
  <si>
    <t>Ministerio del Medio Ambiente de Chile 
Agencia de Protección Ambiental de EE.UU.</t>
  </si>
  <si>
    <t>DM-4464-2018</t>
  </si>
  <si>
    <t>Ricardo Morales Vargas</t>
  </si>
  <si>
    <t>8 de octubre</t>
  </si>
  <si>
    <t>Mercurio</t>
  </si>
  <si>
    <t>Reunión internacional sobre manejo ambiental adecuado de desechos de mercurio</t>
  </si>
  <si>
    <t>Colaborar con la implementación nacional de Convenio de Minamata. Dar seguimiento a la exportación de residuos de mercurio provenientes de la CCSS y Ministerio de Salud (decomisos mercurio en Crucitas, San Carlos; y material remanente del consultorio odontológico).</t>
  </si>
  <si>
    <t>DM-5535-2018</t>
  </si>
  <si>
    <t>Ronald Chinchilla González</t>
  </si>
  <si>
    <t>Dirección de Asuntos Jurídicos</t>
  </si>
  <si>
    <t>Regional training course on introduction to nuclear forensics</t>
  </si>
  <si>
    <t>DM-5542-2018</t>
  </si>
  <si>
    <t>Mariana Enciso Mainieri</t>
  </si>
  <si>
    <t>2 de octubre</t>
  </si>
  <si>
    <t>Curso regional de capacitación sobre los aspectos de reglamentación en la producción de radiofármacos</t>
  </si>
  <si>
    <t>DM-5233-2018</t>
  </si>
  <si>
    <t>Andrea Badilla Jiménez</t>
  </si>
  <si>
    <t>Seminario sobre capacitación técnica en los procedimientos regulatorios de medicamentos biosimilares</t>
  </si>
  <si>
    <t>Agencia Española de Medicamentos y Productos Sanitarios (AEMPS)
Agencia Española de Cooperación Internacional al Desarrollo (AECID)</t>
  </si>
  <si>
    <t>DM-5539-2018</t>
  </si>
  <si>
    <t>27 de septiembre</t>
  </si>
  <si>
    <t>Toxicología</t>
  </si>
  <si>
    <t>Tercer taller del proyecto de la Red Centroamericana de Centros de Información y Apoyo en Toxicología (REDCIATOX)</t>
  </si>
  <si>
    <t>Formulación de proyecto para investigar la posible afectación a la salud de la población cuando se fumigan plaguicidas en los cultivos de caña de azúcar, arroz y banano</t>
  </si>
  <si>
    <t>DM-5733-2018</t>
  </si>
  <si>
    <t>DM-5242-2018</t>
  </si>
  <si>
    <t>Trasplantes</t>
  </si>
  <si>
    <t>Reunión regional de la Red Consejo Iberoamericana de Donación y Trasplante (RCIDT)</t>
  </si>
  <si>
    <t>Gobierno de Brasil
Organización Panamericana de la Salud (OPS)</t>
  </si>
  <si>
    <t>DM-5963-2018</t>
  </si>
  <si>
    <t>Salud mental</t>
  </si>
  <si>
    <t>IV Congreso Centroamericano de Salud mental y derechos humanos</t>
  </si>
  <si>
    <t>Desarrollar el VII Congreso Centroamericano de Salud Mnetal y Derechos Humanos (2020).</t>
  </si>
  <si>
    <t>Asociación de capacitación e investigación para la salud mental (ACISAM)
Recursos propios del funcionario</t>
  </si>
  <si>
    <t xml:space="preserve">N.D. </t>
  </si>
  <si>
    <t>28 de septiembre</t>
  </si>
  <si>
    <t>Octava pasantía para la implementación operativa de la estrategia fin de la tuberculosis en El Salvador</t>
  </si>
  <si>
    <t>Compartir las acciones existosas del Programa de Tuberculosis de El Salvador en la Comisión Nacional de Tuberculosis. Presentar las experiencias de trabajos coordinados con instituciones formadoras de recursos humanos en salud. Transmitir acciones implementadas para la Estrategia Fin de la Tuberculosis en El Salvador.</t>
  </si>
  <si>
    <t>DM-5939-2018</t>
  </si>
  <si>
    <t>Beatriz Ortiz Arias</t>
  </si>
  <si>
    <t>4 de octubre</t>
  </si>
  <si>
    <t>Taller sobre conceptos de familiaridad en el contexto de la evaluación de riesgos de cultivos transgénicos</t>
  </si>
  <si>
    <t xml:space="preserve">Consultar en el Ministerio de Salud si existe la anuencia para recibir asesoramiento en Evaluación de Riesgos por parte de expertos del Ministerio de Agroindustria de Argentina después que ellos hicieran el ofrecimiento de colaboración. </t>
  </si>
  <si>
    <t>ILSI Mesoamérica</t>
  </si>
  <si>
    <t>DM-5943-2018
DM-5944-2018
DM-5945-2018</t>
  </si>
  <si>
    <t>1 de octubre</t>
  </si>
  <si>
    <t xml:space="preserve">56° Consejo Directivo de la Organización Panamericana de la Salud </t>
  </si>
  <si>
    <t>Replicar los temas abordados durante la actividad con las Direcciones que comparten la responsabilidad en el tema, para lo cual se buscarán espacios de reunión con las Direcciones que deberán dar seguimiento a la implementación de los proyectos de resolución adoptados. Distribuir la versión final de las resoluciones y los planes de acción adoptados a las Direcciones del Nivel Central para su incorporación, según corresponda, en sus procesos de trabajo. El Secretariado cargará en la página de la Organización Panamericana de la Salud (OPS) las versiones finales de los proyectos de resolución y los planes ajustados según las discusiones; cargará igualmente el informe final de la sesión, en el cual constarán las decisiones y discusiones dadas durante el Consejo que no necesariamente resultaron en la adopción de una resolución. Retomar conversaciones con Panamá, México y Cuba a fin de elaborar una propuesta de proyecto de cooperación horizontal para el fortalecimiento de las Oficinas de Relaciones Internacionales en Salud (ORIS), partiendo de la sistematización de la cooperación sur – sur. Valorar la posibilidad de replicar el modelo de fortalecimiento de la ORIS de Panamá en Costa Rica, por medio del apoyo de la OPS, incluyendo la revisión de procedimientos. Consultar otras ORIS cómo se coordina/gestiona la relación con el Codex Alimentarius en sus países y la relación con el Ministerio de Salud; particular énfasis en las ORIS de Chile y Uruguay. Clarificar el estado actual de los pagos realizados por Costa Rica a la OPS, así como los pagos realizados a la OMS. Ajuste del documento Formato para la presentación de criterio sobre documentos oficiales de carácter internacional de manera que el mismo sea más concreto y de mayor utilidad para las intervenciones del país en los Cuerpos Directivos de la OPS y la OMS. El 56° Consejo Directivo adoptó las siguientes resoluciones, las cuales son vinculantes para los Estados Miembros (incluyendo Costa Rica): Elección de tres Estados Miembros para integrar el Comité Ejecutivo por haber llegado a su término los mandatos de Antigua y Barbuda, Argentina y Chile; Escala de cuotas y contribuciones señaladas de los Estados Miembros, los Estados Participantes y los Estados Asociados de la Organización Panamericana de la Salud para el 2019; Plan de acción sobre entomología y control de vectores 2018 – 2023; Plan de acción sobre recursos humanos para el acceso universal a la salud y la cobertura universal de salud 2018 – 2023; Recaudación de las contribuciones señaladas; Premio OPS a la Gestión y al Liderazgo en los Servicios de Salud: modificaciones de los procedimientos; Plan de acción sobre la prevención y el control del cáncer cervicouterino 2018 – 2030; Plan de acción para la salud de la mujer, el niño, la niña y el adolescente 2018 – 2030; Elección de tres Miembros para integrar el Comité Asesor del Centro Latinoamericano y del Caribe para Información en Ciencias de la Salud (BIREME).</t>
  </si>
  <si>
    <t>¢ 989.534,37</t>
  </si>
  <si>
    <t>DM-5735-2018</t>
  </si>
  <si>
    <t>Federico Ugalde Monge</t>
  </si>
  <si>
    <t>Taller para el análisis de los datos de la vigilancia de influenza y otros virus respiratorios con STATA</t>
  </si>
  <si>
    <t>Programa de Influenza y otros virus respiratorios del Centro de Estudios en Salud del Instituto de Investigaciones de la Universidad del Valle de Guatemala</t>
  </si>
  <si>
    <t>DM-5956-2018</t>
  </si>
  <si>
    <t xml:space="preserve">Mediante la hoja de trámite HT-624-2018 del 1 de octubre de 2018, se remite documentación en la que se informa que el funcionario no participó en la actividad, por lo cual el DM-5956-2018 queda sin efecto. </t>
  </si>
  <si>
    <t>DM-4452-2018</t>
  </si>
  <si>
    <t>Martha Romero Poveda</t>
  </si>
  <si>
    <t>Fortalecimiento institucional de la Secretaría Ejecutiva Técnica de Donación y Trasplante de Órganos y Tejidos</t>
  </si>
  <si>
    <t>Agencia Española de Cooperación Internacional al Desarrollo (AECID)</t>
  </si>
  <si>
    <t>Roselyn Serrano Vargas</t>
  </si>
  <si>
    <t>DM-4460-2018</t>
  </si>
  <si>
    <t>DM-5951-2018</t>
  </si>
  <si>
    <t>Flor Murillo Rodríguez</t>
  </si>
  <si>
    <t>16 de octubre</t>
  </si>
  <si>
    <t>Adulto mayor</t>
  </si>
  <si>
    <t>Primer foro argentino de conmemoración del Día Internacional de las Personas Mayores</t>
  </si>
  <si>
    <t xml:space="preserve">Apoyo técnico en temas específicos como ciudades amigables, tomando control sobre mi salud. Alianzas estratégicas en el tema de envejecimiento y salud. Trabajo conjunto en buenas prácticas. </t>
  </si>
  <si>
    <t>Octava Conferencia de las Partes del Convenio de la OMS para el Control del Tabaco (8COP)</t>
  </si>
  <si>
    <t>22 de octubre</t>
  </si>
  <si>
    <t>La propuesta de derechos humanos presentada por Ecuador y respaldada por Costa Rica entre otros países partes, será revisada en COP9.</t>
  </si>
  <si>
    <t>DM-5398-2018</t>
  </si>
  <si>
    <t>Ivannia Caravaca Rodríguez</t>
  </si>
  <si>
    <t>Seguridad alimentaria</t>
  </si>
  <si>
    <t>Segundo encuentro presencial del diplomado en resiliencia en seguridad alimentaria</t>
  </si>
  <si>
    <t xml:space="preserve">Cumplimiento con tareas asignadas. </t>
  </si>
  <si>
    <t>Programa Regional en Seguridad Alimentaria y Nutricional de Centroamérica (PRESANCA)</t>
  </si>
  <si>
    <t>DM-6348-2018</t>
  </si>
  <si>
    <t>Alejandra Chaverri Esquivel</t>
  </si>
  <si>
    <t>10 de octubre</t>
  </si>
  <si>
    <t>Coloquio del Codex Alimentarius para países de América Latina y el Caribe</t>
  </si>
  <si>
    <t xml:space="preserve">Replicar los temas abordados durante la actividad con los otros actores que comparten la responsabilidad en el tema para definir si se ajustan las posiciones país que se han venido elaborando en grupos de trabajo electrónicos. </t>
  </si>
  <si>
    <t>Instituto Interamericano de Cooperación para la Agricultura (IICA)</t>
  </si>
  <si>
    <t>DM-6115-2018</t>
  </si>
  <si>
    <t>Ileana Roverssi Picado</t>
  </si>
  <si>
    <t>9 de octubre</t>
  </si>
  <si>
    <t>Farmacovigilancia</t>
  </si>
  <si>
    <t>XII Congreso de Fármaco y Tecnovigilancia</t>
  </si>
  <si>
    <t>Realizar una charla al Centro Nacional de Fármaco y Tecnovigilancia de los temas vistos en el congreso, para poder realizar la guía de planes de minimización de riesgos pendiente, así como la actualización de la normativa utilizada a nivel internacional para la modificación del Reglamento del Sistema Nacional de Tecnovigilancia.</t>
  </si>
  <si>
    <t xml:space="preserve">Asociación Mexicana de Fármacovigilancia </t>
  </si>
  <si>
    <t>DM-5950-2018
DM-5729-2018</t>
  </si>
  <si>
    <t xml:space="preserve">Teresita Arrieta Araya </t>
  </si>
  <si>
    <t>Instituto sobre Alcoholismo y Farmacodependencia (IAFA)</t>
  </si>
  <si>
    <t xml:space="preserve">Primer periodo de sesiones de la Reunión de las Partes en el Protocolo para la Eliminación del Comercio Ilícito de Productos de Tabaco </t>
  </si>
  <si>
    <t>En la reunión de las partes se llegaron a estos compromisos: Artículo 8. Implementación de sistemas de trazabilidad. El país, al momento de ratificar el protocolo mencionado, se compromete a desarrollar e implementar un sistema de track and trace para productos de tabaco en un plazo menor a 5 años. Artículo 12. Zonas francas y tránsito internacional. Como parte firmante del protocolo, se obliga que un plazo de 3 años se revise toda la legislación nacional pertinente al control de los productos de tabaco, producidos en zonas francas. Artículo 13: Investigaciones basadas en la evidencia. Puntos 6.5 y 13.2 CR va a desarrollar investigaciones basadas en evidencia. Artículo 23 y 24. Asistencia y cooperación internacional. CR se comprometió a ayudar a conformar la base de datos de expertos, crear evidencia científica y compartir la información. Se conformará un grupo de expertos, las partes pueden participar siempre y cuando los países se financien gastos de viáticos. Artículo 28 y 29. Asistencia administrativa y jurídica recíproca. CR se compromete a participar con información que alimente esta base de datos de expertos. Financiamiento: Para la MOP se acuerda el aumento de cuota país, que fue ampliamente discutida y acordada en la COP8. NOTA: todas las posiciones votadas fueron regionales, no nacionales. CR no se obligó a nada más allá de las exigencias ya estipuladas en el protocolo.</t>
  </si>
  <si>
    <t>DM-5729-2018</t>
  </si>
  <si>
    <t xml:space="preserve">José Miguel Gómez Guillén </t>
  </si>
  <si>
    <t>DM-4455-2018</t>
  </si>
  <si>
    <t>XIV Congreso internacional de promoción al consumo de frutas y verduras</t>
  </si>
  <si>
    <t>Fundación 5xDía</t>
  </si>
  <si>
    <t>DM-5941-2018</t>
  </si>
  <si>
    <t>Reunión sobre el Código de conducta sobre la seguridad tecnológica y física de las fuentes de radiación</t>
  </si>
  <si>
    <t>DM-5954-2018</t>
  </si>
  <si>
    <t>Xiomara Vega Cruz</t>
  </si>
  <si>
    <t>DM-5406-2018</t>
  </si>
  <si>
    <t>Adriana Osorio Rodríguez</t>
  </si>
  <si>
    <t>Cuidados paliativos</t>
  </si>
  <si>
    <t>Encuentro de Alto Nivel "Cuidados Paliativos: fortaleciendo el sistema socio-sanitario"</t>
  </si>
  <si>
    <t>Fundación Günenthal</t>
  </si>
  <si>
    <t>DM-5953-2018</t>
  </si>
  <si>
    <t>Medio ambiente</t>
  </si>
  <si>
    <t>Foro internacional de sensibilización sobre medio ambiente, energía y salud pública</t>
  </si>
  <si>
    <t>Departamento de Desarrollo Sostenible de la Organización de Estados Americanos (OEA)</t>
  </si>
  <si>
    <t>DM-5634-2018</t>
  </si>
  <si>
    <t>Reunión de puntos focales en monitoreo estratégico de los Mecanismos de Coordinación País para las subvenciones regionales del Fondo Mundial en Latinoamérica y el Caribe</t>
  </si>
  <si>
    <t>Organismo Andino de Salud - Convenio Hipólito Unanue (ORAS CONHU)
Secretaría Ejecutiva del Consejo de Ministros de Salud de Centroamérica y República Dominicana (SE-COMISCA)
Fondo Mundial de lucha contra el Sida, la Tuberculosis y la Malaria</t>
  </si>
  <si>
    <t>DM-5929-2018
DM-5732-2018
DM-6360-2018</t>
  </si>
  <si>
    <t>Giselle Amador Muñoz</t>
  </si>
  <si>
    <t>Turquía</t>
  </si>
  <si>
    <t>Cumbre Ministerial sobre la Diplomacia Global de Salud para Combatir los Delitos Relacionados con Trasplantes
Ceremonia de apertura del 1° Congreso Internacional de la Red de Trasplantes</t>
  </si>
  <si>
    <t xml:space="preserve"> --  </t>
  </si>
  <si>
    <t>Gobierno de Turquía
Fundación Turca de Trasplantes
Red Internacional de Trasplantes</t>
  </si>
  <si>
    <t>La participación se deja sin efecto por medio dl DM-6360-2018 del 4 de octubre de 2018.</t>
  </si>
  <si>
    <t>DM-5929-2018
DM-5732-2018</t>
  </si>
  <si>
    <t xml:space="preserve">Katia Jiménez Pochet </t>
  </si>
  <si>
    <t>DM-5732-2018</t>
  </si>
  <si>
    <t>Mariamalia Matamoros</t>
  </si>
  <si>
    <t xml:space="preserve">Caja Costarricense de Seguro Social </t>
  </si>
  <si>
    <t>DM-6358-2018</t>
  </si>
  <si>
    <t>Etiquetado</t>
  </si>
  <si>
    <t>Reunión intersectorial COMISCA y COMIECO</t>
  </si>
  <si>
    <t xml:space="preserve">Secretaría Ejecutiva del Consejo de Ministros de Salud de Centroamérica y República Dominicana (SE-COMISCA)
Secretaría de Integración Económica Centroamericana (SIECA). </t>
  </si>
  <si>
    <t>Se deja sin efecto por medio del DM-6496-2018 del 12 de octubre de 2018.</t>
  </si>
  <si>
    <t>DM-6497-2018</t>
  </si>
  <si>
    <t>Reunión de las Autoridades Reguladoras Nacionales para el fortalecimiento de la capacidad reguladora de dispositivos médicos
IX Conferencia de la Red PARF</t>
  </si>
  <si>
    <t>Organización Panamericana de la Salud (OPS)
Dirección Nacional de Medicamentos de El Salvador</t>
  </si>
  <si>
    <t>Las fechas se ajustan por medio del DM-6349-2018 del 26 de septiembre de 2018.</t>
  </si>
  <si>
    <t>DM-6365-2018</t>
  </si>
  <si>
    <t>Consulta centroamericana sobre VIH y derechos humanos</t>
  </si>
  <si>
    <t>Programa de las Naciones Unidas para el Desarrollo (PNUD)</t>
  </si>
  <si>
    <t>DM-4975-2018</t>
  </si>
  <si>
    <t>Japón</t>
  </si>
  <si>
    <t>11° reunión del Grupo de Trabajo sobre la productividad de los recursos y residuos (WPRPW)</t>
  </si>
  <si>
    <t>Gobierno de Costa Rica</t>
  </si>
  <si>
    <t>DM-6490-2018</t>
  </si>
  <si>
    <t>Belice</t>
  </si>
  <si>
    <t>Entomología</t>
  </si>
  <si>
    <t>Primera reunión presencial del Grupo Técnico de Expertos en Entomología</t>
  </si>
  <si>
    <t>Secretaría Ejecutiva del Consejo de Ministros de Salud de Centroamérica y República Dominicana (SE-COMISCA)
Ministerio de Salud de Belice</t>
  </si>
  <si>
    <t>DM-5947-2018
DM-6124-2018</t>
  </si>
  <si>
    <t>Luis Ospino Soto</t>
  </si>
  <si>
    <t>Hospitales seguros</t>
  </si>
  <si>
    <t>Taller de evaluación de establecimientos de salud mediante el índice de seguridad hospitalaria</t>
  </si>
  <si>
    <t>La fecha se ajusta por medio del DM-6124-2018 del 20 de septiembre de 2018.</t>
  </si>
  <si>
    <t>DM-6666-2018</t>
  </si>
  <si>
    <t xml:space="preserve">Promoción </t>
  </si>
  <si>
    <t>Taller para la aprobación del Plan Estratégico de Promoción de la Salud para Centroamérica y República Dominicana 2019 - 2025</t>
  </si>
  <si>
    <t>DM-6359-2018</t>
  </si>
  <si>
    <t>Primera conferencia mundial de la OMS sobre contaminación atmosférica y salud: mejorando la calidad del aire, combatiendo el clima - salvar vidas</t>
  </si>
  <si>
    <t>DM-6665-2018</t>
  </si>
  <si>
    <t>Emergencias</t>
  </si>
  <si>
    <t>Reunión regional de prevención y respuesta de emergencias en salud</t>
  </si>
  <si>
    <t>DM-5544-2018</t>
  </si>
  <si>
    <t>Programa de entrenamiento en seguridad química para América Latina</t>
  </si>
  <si>
    <t>International Union of Pure and Applied Chemistry (IUPAC)
Instituto de las Naciones Unidas para la Formación y la Investigación (UNITAR) 
Gobierno de la Confederación Suiza</t>
  </si>
  <si>
    <t>Vía correo electrónico del 3 de octubre de 2018 la funcionaria indica que no fue seleccionada para participar en el Programa.</t>
  </si>
  <si>
    <t>DM-6493-2018</t>
  </si>
  <si>
    <t>Gripe pandémica</t>
  </si>
  <si>
    <t>Reunión anual del Marco de preparación para una gripe pandémica (PIP) y contribuciones al partenariado
Capacitación para dinamizar la participación de la comunidad y la movilización social ante emergencias en los países prioritarios del PIP</t>
  </si>
  <si>
    <t>DM-6129-2018</t>
  </si>
  <si>
    <t>Karol Masís Díaz</t>
  </si>
  <si>
    <t xml:space="preserve">Reunión inaugural de la Red Mundial de Productos Químicos y Salud de la Organización Mundial de la Salud </t>
  </si>
  <si>
    <t>DM-6664-2018</t>
  </si>
  <si>
    <t>Países Bajos</t>
  </si>
  <si>
    <t>20° reunión anual de autoridades nacionales de la Organización para la Prohibición de Armas Químicas (OPAQ)</t>
  </si>
  <si>
    <t>Organización para la Prohibición de Armas Químicas (OPAQ)</t>
  </si>
  <si>
    <t>DM-4976-2018</t>
  </si>
  <si>
    <t>Reunión conjunta del Comité de Químicos y el Grupo de Químicos, Plaguicidas y Biotecnología</t>
  </si>
  <si>
    <t>DM-6361-2018</t>
  </si>
  <si>
    <t xml:space="preserve">Desechos </t>
  </si>
  <si>
    <t>Taller regional de América Latina y el Caribe sobre gestión ambientalmente racional de desechos electrónicos y foro sobre sus movimientos transfronterizos</t>
  </si>
  <si>
    <t>Secretariado del Convenio de Basilea sobre el control de los movimientos transfronterizos de los desechos peligrosos y su eliminación</t>
  </si>
  <si>
    <t>DM-6674-2018</t>
  </si>
  <si>
    <t xml:space="preserve">Dirección de Garantía de Acceso a los Servicios de Salud </t>
  </si>
  <si>
    <t>Mortalidad materna</t>
  </si>
  <si>
    <t>II taller internacional sobre la metodología para la búsqueda intencionada y reclasificación de muertes maternas</t>
  </si>
  <si>
    <t>Alejandra Obando Rodríguez</t>
  </si>
  <si>
    <t>DM-6485-2018</t>
  </si>
  <si>
    <t>Grupo de trabajo sobre calidad en los servicios de salud y sus resultados</t>
  </si>
  <si>
    <t>DM-6668-2018</t>
  </si>
  <si>
    <t>Karol Madriz Morales</t>
  </si>
  <si>
    <t xml:space="preserve">XVIII Congreso Latinoamericano de Nutrición </t>
  </si>
  <si>
    <t>Fundación para la salud y la educación Dr. Salvador Zubiran
Instituto de Nutrición de Centroamérica y Panamá (INCAP)
Recursos propios de la funcionaria</t>
  </si>
  <si>
    <t>DM-6355-2018</t>
  </si>
  <si>
    <t>Radiofármacos</t>
  </si>
  <si>
    <t xml:space="preserve">Curso regional de capacitación sobre la producción y el control de calidad de radiofármacos y radioisótopos y sobre buenas prácticas de fabricación </t>
  </si>
  <si>
    <t>DM-6486-2018</t>
  </si>
  <si>
    <t>Malaria</t>
  </si>
  <si>
    <t>Reunión regional de coordinadores de malaria</t>
  </si>
  <si>
    <t>DM-6346-2018</t>
  </si>
  <si>
    <t>Migrantes</t>
  </si>
  <si>
    <t>Reunión presencial de la Red Mesoamericana en Salud Migración</t>
  </si>
  <si>
    <t xml:space="preserve">Tercer encuentro presencial del diplomado en resiliencia en seguridad alimentaria </t>
  </si>
  <si>
    <t>DM-6122-2018</t>
  </si>
  <si>
    <t>Polio</t>
  </si>
  <si>
    <t>Sexta reunión regional de polio</t>
  </si>
  <si>
    <t>María Ethel Trejos Solórzano</t>
  </si>
  <si>
    <t xml:space="preserve">La Dra. Trejos participa en calidad de Presidenta del Comité Nacional de Certificación de la Erradicación de Polio. </t>
  </si>
  <si>
    <t>DM-6484-2018</t>
  </si>
  <si>
    <t>24° Comité de Salud de la Organización para la Cooperación y Desarrollo Económico (OCDE)</t>
  </si>
  <si>
    <t>Fecha de inicio de la actividad</t>
  </si>
  <si>
    <t>Fecha de finalización de la actividad</t>
  </si>
  <si>
    <r>
      <t xml:space="preserve">Replicar los temas abordados durante la actividad con las Direcciones que comparten la responsabilidad en el tema. Equiparar los conocimiento adquiridos a las prácticas de CEN CINAI para capacitación al personal de la Región Central Sur en temas de inclusión. Formar parte y socializar la página web </t>
    </r>
    <r>
      <rPr>
        <u/>
        <sz val="11"/>
        <color theme="3" tint="0.39997558519241921"/>
        <rFont val="Candara"/>
        <family val="2"/>
      </rPr>
      <t>www.redgivun.com</t>
    </r>
    <r>
      <rPr>
        <sz val="11"/>
        <rFont val="Candara"/>
        <family val="2"/>
      </rPr>
      <t xml:space="preserve"> la cual fue creada para intercambiar experiencias inclusivas exitosas en los países latinoamericanos participantes. </t>
    </r>
  </si>
  <si>
    <r>
      <t xml:space="preserve">Cumplir con el calendario de entrega de información conforme al </t>
    </r>
    <r>
      <rPr>
        <i/>
        <sz val="11"/>
        <rFont val="Candara"/>
        <family val="2"/>
      </rPr>
      <t>Protocolo adicional de pequeñas cantidades</t>
    </r>
    <r>
      <rPr>
        <sz val="11"/>
        <rFont val="Candara"/>
        <family val="2"/>
      </rPr>
      <t xml:space="preserve">, asumido desde el año 2011. Se debe cumplir con la entrega de informes anuales, por cuatrimestre y cada vez que se hagan exportaciones e importaciones de material nuclear, de acuerdo al documento adjunto. </t>
    </r>
  </si>
  <si>
    <t xml:space="preserve"> --</t>
  </si>
  <si>
    <t>Del 28 de mayo al 30 de junio será en Japón, y del 1° al 10 de julio será en El Salvador.</t>
  </si>
  <si>
    <t xml:space="preserve">La funcionaria no facilitó la información solicitada. </t>
  </si>
  <si>
    <t xml:space="preserve">Informar al OIEA acerca de las acciones específicas que se han incluído en las actividades relacionadas con el desarrollo del recurso humano en el campo de la seguridad física nuclear (conducta humana, análisis de necesidad en educación y entrenamiento ene l campo, entrenamiento en categorías de personal particular, asegurar la competencia de los instructores y actualizar los planes integrados de apoyo en seguridad nuclear - INSSP). Enviar a la División de Seguridad Física Nuclear del OIEA información acerca de las actividades actuales que se desarrollaron según lo descrito en el punto anterior. </t>
  </si>
  <si>
    <t>13 de noviembre</t>
  </si>
  <si>
    <t xml:space="preserve">Elaborar el sistema de comunicación centroamericano. </t>
  </si>
  <si>
    <t>12 de noviembre</t>
  </si>
  <si>
    <t xml:space="preserve">Participar en el comité de capacitación sw RAFA, con el primer compromiso de identificar alguna experiencia en promoción de actividad física en el escenario escolar para desarrollar un artículo de la Revista "Muévete por tu salud", que dedicará su próxima edición a la actividad físcia en los escolares. Promover la campaña de comunicación "Cada paso cuenta". Participar en las posibilidades de alianzas y cooperación multisectorial que se generen en la Región y la incidencia en el país. </t>
  </si>
  <si>
    <t>24 de octubre</t>
  </si>
  <si>
    <t>14 de enero de 2019</t>
  </si>
  <si>
    <t xml:space="preserve">Participación en la Red Regional Institucional para el desarrollo de experiencias con familias. Implementar acciones con familias desde un enfoque de interacciones respetuosas y sensibles. </t>
  </si>
  <si>
    <t>29 de noviembre</t>
  </si>
  <si>
    <t>Replicar los temas abordados durante la actividad con las Direcciones que comparten la responsabilidad en el tema. El Ministerio de Salud de Costa Rica hará las gestiones correspondientes ante la Presidencia Pro Témpore del Consejo de Ministros de Salud de Centroamérica y República Dominicana (COMISCA) a fin de introducir el tema de donación y trasplante de órganos en la próxima reunión del COMISCA.</t>
  </si>
  <si>
    <t>19 de octubre</t>
  </si>
  <si>
    <t xml:space="preserve">Entrega de licencias para el país. Instalación y análisis de datos. Vigilancia de la influenza y otros virus respiratorios mediante STATA. </t>
  </si>
  <si>
    <t xml:space="preserve">Concretar la segunda etapa del proyecto. </t>
  </si>
  <si>
    <t xml:space="preserve">Costa Rica se comprometió a continuar el proyecto de decisión presentado por Ecuador sobre derechos humanos y copatrocinado por Costa Rica. </t>
  </si>
  <si>
    <t>Los compromisos u/o decisiones se acordaron de forma regional (AMRO), disponibles en http://www.who.int/fctc/cop/sessions/cop8/decisions/es/</t>
  </si>
  <si>
    <t xml:space="preserve">Implementación del sistema de trazabilidad. Revisar la legislación nacional pertinente al control de los producto de tabaco producidos en las zonas francas. Desarrollar investigaciones basadas en evidencia. Colaborar con la conformación de la base de datos de expertos, crear evidencia científica y compartir la información. Aumentar la cuota anual. </t>
  </si>
  <si>
    <t>26 de noviembre</t>
  </si>
  <si>
    <t>2 de noviembre</t>
  </si>
  <si>
    <t>25 de octubre</t>
  </si>
  <si>
    <t>Artículo 8 Protocolo de implementacíón de sistemas de trazabilidad. Artículo 12 Zonas francas y tránsito internacional. Artículo 13 Investigaciones basadas en la evidencia. Artículo 23 y 24 Asistencia y cooperación internacional. Artículo 28 y 29 Asistencia administrativa y jurídica recíproca</t>
  </si>
  <si>
    <t>Costa Rica asume la coordinación de la celebración del Día Mundial de las Frutas y Verduras asumido por todos los países de la Alianza Global de Promoción al Consumo de Frutas y Verduras 5 al Día (AIAM5).</t>
  </si>
  <si>
    <t>1 de noviembre</t>
  </si>
  <si>
    <t>Finalizar la revisión del PSUR de rituximab que está en marcha y consolidar el documento final. Dar seguimiento al envío de las Notas Informativas realizadas en el Grupo de Medicamentos Retirados del Mercado Mundial. Envío a la Red de puntos focles del procedimiento para retirar medicamento del mercado mundial en los países en los cuales se encuentran registrados.</t>
  </si>
  <si>
    <t xml:space="preserve">Dirección de Protección al Ambiente Humano </t>
  </si>
  <si>
    <t>16 de noviembre</t>
  </si>
  <si>
    <t xml:space="preserve">Aclarar los datos establecidos en las presentaciones físicas y documentos de la CP-FESS, la Asociación Latinoamericana de Cuidados Paliativos, la Federación Latinoamericana de Asociaciones paa el Estudio del Dolor, la Asociación Internacioal de Auspicios y Cuidados Paliativos y la Fundación Gruntheal para la Medician Paliativa. Apoyar a la OMS para la facilitación de procesos necesarios a fin de que las comunidades latinoamericanas puedan con los medicamentos básicos para la atención en cuidados paliativos y control del dolor incluyendo aquellos que fueran opiáceos y opioides. </t>
  </si>
  <si>
    <t xml:space="preserve">Mediante el DM-6121-2018 del 19 de septiembre de 2018 se comunica que el funcionario no participará. </t>
  </si>
  <si>
    <t xml:space="preserve">Seguimiento trimestal a la subvenciones regionales. Continuar promoviendo el seguimiento de las subvenciones regionales del MCP. Establecer el proceso de monitoreo estratégico en la próxima subvención multipaís. </t>
  </si>
  <si>
    <t>DM-5543-2018
DM-6349-2018</t>
  </si>
  <si>
    <t xml:space="preserve">8 de noviembre </t>
  </si>
  <si>
    <t>15 de noviembre</t>
  </si>
  <si>
    <t>Fortalecer la Autoridad Reguladora para alcanzar nivel 3 de acuerdo a la herramienta de la OPS.</t>
  </si>
  <si>
    <t xml:space="preserve">Analizar las posibles fuentes de información que permitan ingresar datos en el GAM 2019, en el apartado de derechos humanos. </t>
  </si>
  <si>
    <t xml:space="preserve">Dar seguimiento a la publicación de tres reglamentos: Residuos peligrosos, Ley GIRS y SINIGIR. Informar sobre avances al Ministerio de Ambiente y Energía, quien participará en el Comité de Política Ambiental y al que reporta el Grupo de Trabajo sobre Residuos. </t>
  </si>
  <si>
    <t>DM-6114-2018</t>
  </si>
  <si>
    <t>19 de noviembre</t>
  </si>
  <si>
    <t>Rodrigo Marín Rodríguez</t>
  </si>
  <si>
    <t>12 de noviembre
13 de noviembre</t>
  </si>
  <si>
    <t>Reunión SAGE - OMS</t>
  </si>
  <si>
    <t>DM-6120-2018</t>
  </si>
  <si>
    <t>5 de noviembre</t>
  </si>
  <si>
    <t>Reunión de evaluación de la Red de las Américas para la Vigilancia y Manejo de la Resistencia a los Insecticidas</t>
  </si>
  <si>
    <t>Se presentó el Plan Nacional de Manejo de Resistencia a los Insecticidas, se debe corregir algunos aspectos e iniciar su implementación. Se desarrolló un plan regional basado en las mesas de trabajo del nodo Centroamérica y México, que se anexa al plan final. Se debe presentar una propuesta al COMISCA por parte de alguno de los países para que se de prioridad a la implementación de los planes nacionales de manejo de resistencia a los insecticidas y al plan regional.</t>
  </si>
  <si>
    <t>José Manuel Gutiérrez Alvarado</t>
  </si>
  <si>
    <t xml:space="preserve">Darle seguimiento a las solicitudes de COMISCA en el tema. Participar en reuniones virtuales mensuales GTEE. </t>
  </si>
  <si>
    <t>23 de noviembre</t>
  </si>
  <si>
    <t>19 de noviembre
30 de noviembre</t>
  </si>
  <si>
    <t xml:space="preserve">Costa Rica, con sus nuevas políticas de carbono neutralidad y sinergia internacional en materia de salud pública, se encuentra en concordancia con las políticas de la OMS y OPS, para la aplicación, monitoreo y avance permanente de los hospitales públicos y privados como edificaciones, seguras, verdes e inteligentes. </t>
  </si>
  <si>
    <t xml:space="preserve">Revisar nuevamente el tercer borrador del Plan elaborado y emitir ajustes otros necesarios. Revisar y aprobar el Manual de Organización y Funciones de la Red Regional de Comunicadores en Salud del COMISCA (REDCOM). Iniciar la campaña de posicionamiento institucional de la SE-COMISCA en los canales de comunicación del MS de países signatarios de acuerdo al material facilitado por la especialista en comunicación del SE-COMISCA. Realizar ajuste a línea estratégica del Plan de Salud de Centroamérica y República Dominicana 2016 - 2020, en el marco de la evaluación de medio término. </t>
  </si>
  <si>
    <t xml:space="preserve">Revisar nuevamente el tercer borrador del Plan elaborado y emitir ajustes. Revisar y aprobar el Manual de Organización y Funciones de la Red Regional de Comunicadores en Salud del COMISCA (REDCOM). Iniciar la campaña de posicionamiento institucional de la SE-COMISCA en los canales de comunicación del MS de países signatarios de acuerdo al material facilitado por la especialista en comunicación del SE-COMISCA. Realizar ajuste a línea estratégica del Plan de Salud de Centroamérica y República Dominicana 2016 - 2020, en el marco de la evaluación de medio término. </t>
  </si>
  <si>
    <t>DM-6113-2018</t>
  </si>
  <si>
    <t>9 de noviembre</t>
  </si>
  <si>
    <t>Chagas</t>
  </si>
  <si>
    <t>Décimo octava reunión de la Comisión Intergubernamental de la Iniciativa de los Países de Centroamérica y México (IPCAM) para la interrupción de la transmisión vectorial, transfusional y atención médica de la enfermedad de Chagas</t>
  </si>
  <si>
    <t xml:space="preserve">Se propone a Costa Rica un mapeo entomo-epidemiológico de áreas de riesgo para la transmisión vectorial domiciliaria T.cruzi por T.dimidiata, con el apoyo de OPS a fin de reestructurar las medidas de control antivectorial descentralizadas, adecaudas y sustentables, con el fin de eliminar transmisión. </t>
  </si>
  <si>
    <t>15 de noviembre
16 de noviembre</t>
  </si>
  <si>
    <t xml:space="preserve">Vigilar y evaluar el impacto en la reducción de las concentraciones de PM2.5, dióxido de azufre, óxidos de nitrógeno, monóxido de carbono, ozono, compuestos orgánicos volátiles y otros contaminantes por medio del análisis de los datos que genera la Red de Monitoreo de la Calidad del Aire Interinstitucional en Costa Rica, a fin de tomar decisiones en los programas de vigilancia estatal de las emisiones atmosféricas generadas por las calderas y hornos de tipo indirecto y directo. Revisar las normas de contaminantes criterio y no criterio establecidas en la normativa vigente y compararlas con los niveles establecidos por la OMS con el objetivo de actualizar los límites máximos permisibles. Revisar y actualizar los estudios de costos económicos producidos por la contaminación atmosférica tanto en morbilidad y mortalidad en el GAM. Promover e implementar la campaña BreathLife, a fin de mejorar la calidad del aire para cumplir con las pautas de calidad del aire de la OMS para e 2030, y adoptando un plan de acción de reducción de la contaminación atmosférica proucida por las fuentes fijas en el GAM. </t>
  </si>
  <si>
    <t>Vigilar y evaluar el impacto en la reducción de las concentraciones de PM2.5, dióxido de azufre, óxidos de nitrógeno, monóxido de carbono, ozono, compuestos orgánicos volátiles y otros contaminantes por medio del análisis de los datos que genera la Red de Calidad del Aire.</t>
  </si>
  <si>
    <t>6 de marzo de 2019</t>
  </si>
  <si>
    <t xml:space="preserve">Coordinar con el Director del Programa de Desastres de la CCSS la posibilidad de compartir con Cuba la experiencia de verificación y tipificación del EMT. </t>
  </si>
  <si>
    <t xml:space="preserve">Coordinar con el Director del Programa de Desastres de la CCSS la posibilidad de compartir con Cuba la experiencia de verificación y tipificación del EMT. Se solicitó a la Dra. Roberta Andraghetti apoyo en la realización de taller para la validación de autoevaluación en capacidades básicas del RSI. </t>
  </si>
  <si>
    <t>Actualización del plan nacional en caso de una pandemia de influenza estacional.</t>
  </si>
  <si>
    <t xml:space="preserve">No participó por no contar con visa americana. Comunicó por medio de correo electrónico. </t>
  </si>
  <si>
    <t>21 de noviembre</t>
  </si>
  <si>
    <t>9 de enero de 2019</t>
  </si>
  <si>
    <t xml:space="preserve">Trabajar en conjunto con los diferentes Ministerios para cumplir con las actividades establecidas. Cumplir con las actividades agendadas. </t>
  </si>
  <si>
    <t xml:space="preserve">Estudiar y emitir un criterio a Ana Lorena Villalobos, Ministra Consejera de Costa Rica ante el Reno de los Países Bajos sobre la propuesta presentada por Canadá, EE.UU. y los Países Bajos. Realizar el Marco Nacional de Implementación. Enviar a la Secretaría Técnica el formulario de los Programas Nacionales de Protección. Enviar a la Secretaría Técnica el Informe Operacional. Coordinar actividad u logística para el curso de muestreo y análisis en un ambiente contaminado. Coordinar actividad y logística para el curso sobre seguridad y protección en el uso y manejo de productos químicos tóxicos y peligrosos. </t>
  </si>
  <si>
    <t>DM-6829-2018</t>
  </si>
  <si>
    <t>Denis Angulo Alguera</t>
  </si>
  <si>
    <t>ETS</t>
  </si>
  <si>
    <t>Sesión abierta del X Encuentro de miembros de la Red de Evaluación de Tecnologías en Salud de las Américas (RedETSA)</t>
  </si>
  <si>
    <t xml:space="preserve">No fue posible contar con la autorización del Consejo de Gobierno dentro de un plazo que permitiera realizar las coordinaciones logísticas. </t>
  </si>
  <si>
    <t>Dirección de Desarrollo Científico y Tecnológico en Salud</t>
  </si>
  <si>
    <t>28 de noviembre</t>
  </si>
  <si>
    <t>X Encuentro de miembros de la Red de Evaluación de Tecnologías en Salud de las Américas (RedETSA)</t>
  </si>
  <si>
    <t xml:space="preserve">Brindar seguimiento a lo acordado en la reunión de los países miembros de la RedETSA: apoyar en la determinación de temas, planificación y realización de webinars de la Red; revisar y proponer ajustes a la Secretaría Técnica sobre el Reglamento de Funcionamiento de la Red, específicamente en el apartado relacionado con las atribuciones del Comité Ejecutivo; identificación de actores claves y apoyo para la capacitación en temas de evaluación de tecnologías en salud que brindará la OPS; apoyar en la planificación de la reunión anual de la Red para el año 2019. </t>
  </si>
  <si>
    <t>DM-6677-2018</t>
  </si>
  <si>
    <t>ETAs</t>
  </si>
  <si>
    <t>Quinta reunión regional de puntos focales de INFOSAN</t>
  </si>
  <si>
    <t>DM-6833-2018</t>
  </si>
  <si>
    <t>Dirección de Regulación de Productos de Interés Sanitario</t>
  </si>
  <si>
    <t>Regulación</t>
  </si>
  <si>
    <t>Tercer encuentro internacional de regulación sanitaria</t>
  </si>
  <si>
    <t>Generar actividades intra-aprendizaje organizacional para que las personas puedan reforzar sus competencias.</t>
  </si>
  <si>
    <t>Asociación Mexicana de Profesionales en Regulación Sanitaria de la Industria de Insumos para la Salud (AMEPRES)</t>
  </si>
  <si>
    <t>11 de diciembre</t>
  </si>
  <si>
    <t xml:space="preserve">Presentar a las autoridades la importancia del tema e institucionalizar el estudio para llegar a realizarse anualmente. </t>
  </si>
  <si>
    <t>Institucionalizar la búsqueda intencionada y reclasificación de muertes maternas (BIRMM).</t>
  </si>
  <si>
    <r>
      <t xml:space="preserve">Colaborar en la </t>
    </r>
    <r>
      <rPr>
        <i/>
        <sz val="11"/>
        <rFont val="Candara"/>
        <family val="2"/>
      </rPr>
      <t>Comisión de Salud en materia de asistencia sanitaria al final de la vida</t>
    </r>
    <r>
      <rPr>
        <sz val="11"/>
        <rFont val="Candara"/>
        <family val="2"/>
      </rPr>
      <t>. Los datos entregado formalmente por parte del Ministerio de Saud serán los que representen la realidad nacional de Costa Rica en materia de cuidados paliativos oncológicos y no oncológicos.</t>
    </r>
  </si>
  <si>
    <t>DM-6836-2018</t>
  </si>
  <si>
    <t>27 de noviembre</t>
  </si>
  <si>
    <t>II reunión del Comité Regional CIF-SICA</t>
  </si>
  <si>
    <t xml:space="preserve">Avanzar en el cumplimiento del Objetivo de Desarrollo Sostenible número 2, poner fin al hmabre y todas las formas de malnutrición. Lograr que más países centroamericanos se integren al Movimiento Scaling Up Nutrition (SUN). Fortalecer las estrategias y acciones del país para abordar la malnutrición, especialmente el sobrepeso y la obesidad en la niñez y la adolescencia. </t>
  </si>
  <si>
    <t>Secretaría General del Sistema de Integración Centroamericana (SG-SICA) a través del Programa de Sistemas de Información para la Resiliencia en la Seguridad Alimentaria y Nutricoinal de la Región del SICA (PROGRESAN-SICA)</t>
  </si>
  <si>
    <t>DM-6681-2018</t>
  </si>
  <si>
    <t>Ithinia Martínez Mora</t>
  </si>
  <si>
    <t>XIII Reunión de la Comisión Técnica para el Desarrollo de los Recursos Humanos en Salud</t>
  </si>
  <si>
    <t>Secretaría Ejecutiva del Consejo de Ministros de Salud de Centroamérica y República Dominicana (SE-COMISCA)
Organización Panamericana de la Salud (OPS)
Ministerio de Salud de Belice en calidad de Presidencia Pro Témpore</t>
  </si>
  <si>
    <r>
      <t xml:space="preserve">Revisión final del Manual de Organización y Funcionamiento de la CTRRHHS. Actualizar el Sistema Nacioanl de Información en RRHHS. Actualizar el Observatorio de RRHHS. Identificación de posibles tutores virtuales para el curso </t>
    </r>
    <r>
      <rPr>
        <i/>
        <sz val="11"/>
        <rFont val="Candara"/>
        <family val="2"/>
      </rPr>
      <t>Desarrollo de capacidades para sistemas de salud basados en APS para Centroamérica y República Dominicana.</t>
    </r>
    <r>
      <rPr>
        <sz val="11"/>
        <rFont val="Candara"/>
        <family val="2"/>
      </rPr>
      <t xml:space="preserve"> Revisión del documento final e incorporación de observaciones a la propuesta de trabajo con el CSUCA. Continuar con la elaboración del documento referente a análisis y situación actual de los tecnólogos y profesionales afines en Costa Rica. </t>
    </r>
  </si>
  <si>
    <t xml:space="preserve">Realizar una charla para presentar la situación actual y las ideas recopiladas de ls diferentes entidades regulatorias de la Región como base para trabajar en una futura reglamentación para buenas prácticas de manufactura de radiofármacos y radioisótopos así como para dar apoyo en reglamentación de radiofarmacias en que se esté trabajando actualmente. </t>
  </si>
  <si>
    <t>10 de diciembre</t>
  </si>
  <si>
    <t>6 de febrero 2019</t>
  </si>
  <si>
    <t xml:space="preserve">Elaboración de una propuesta de Términos de Referencia para el funcionamiento de la Red. Realización de reuniones mensuales de la Red. Realización de reuniones semanales con los países del Triángulo Norte y México para trtar la situación de las "caravanas de migrantes". Elaboración de protocolos de vigilancia epidemiológica para registrar la morbilidad observada de las personas migrantes. Coordinar una sesión WebEx para conocer las funcionalidades de la plataforma de Iniciativa Conjunta de Salud y Migración (INCOSAMI) de OIM. Elaboración de un artículo científico con la experiencia de la Rd en la Revista Panamericana de Salud Pública. Construcción de un directorio de prestadores de servicios de salud para la población migrante. </t>
  </si>
  <si>
    <t xml:space="preserve">Compartir las acciones existosas del programa de Tuberculosis de El Salvador en la Comisión Nacional de Tuberculosis. Presentar las experiencias de trabajos coordinados VIH - TB. Socializar las declaraciones y acuerdos emitidos relacionados con la lucha contra la TB. </t>
  </si>
  <si>
    <t>16 de enero 2019</t>
  </si>
  <si>
    <t xml:space="preserve">Continuar con el proceso iniciado por el país para lograr tener completo todo lo solicitado por parte del Comité Nacional e Internacional con el fin de poder certificar la erradicación de polio en el país. </t>
  </si>
  <si>
    <t>Se deja sin efecto por medio del DM-4190-2018.</t>
  </si>
  <si>
    <t>23 de agosto 
27 de noviembre</t>
  </si>
  <si>
    <t>XVI reunión anual de la Red de Actividad Física de las Américas (RAFA/PANA)
Curso internacional de actividad física y salud pública "Políticas y estrategias en la lucha contra el sedentarismo</t>
  </si>
  <si>
    <t>22 de octubre
29 de noviembre</t>
  </si>
  <si>
    <t>Sétima reunión del Global Vaccine Safety Initiative (GVSI) 
XV Encuentro internacional de farmacovigilancia de las Américas</t>
  </si>
  <si>
    <t>Presentó dos informes en uno. Número de ingreso: 1983.</t>
  </si>
  <si>
    <t>DM-6121-2018</t>
  </si>
  <si>
    <t>21 de diciembre</t>
  </si>
  <si>
    <t>DM-6116-2018</t>
  </si>
  <si>
    <t xml:space="preserve">1 de noviembre </t>
  </si>
  <si>
    <t>Taller regional del Grupo Técnico de Farmacovigilancia del COMISCA en el marco del piloto de implementación de la plataforma NotiFACEDRA</t>
  </si>
  <si>
    <t>Los Centros Nacionales de Farmacovigilancia (CNF) revalidarán o gestionarán la suscripción a MedDRA como diccionario de terminología médica en el proceso de implementación de la plataforma FACEDRA, a fin de beneficiarse de los procesos de capacitación en línea y uso del diccionario. El CNF dará seguimiento al acuerdo de SE-COMISCA de gestionar el proceso de revisión de las implicaciones legales de la ley de protección de datos vigente en Costa Rica, con el Ministerio de Salud de dicho país, a fin de viabilizar el proceso de adopción de la plataforma FACEDRA, este proceso de revisión lelga será acompañado por la Dirección de Asesoría Lelgal de la Secretaría General del SICA, para todos los países de la región.. Los CNF continuarán con el proceso de implementación de la plataforma FACEDRA y desarrollarán estrategias necesarias para ampliar la utilización del portal regional NotiFACEDRA, además de la identificación de potenciales actores claves que permitan el desarrollo de las actividades nacianales de farmacovigilancia.</t>
  </si>
  <si>
    <t>Agencia Española de Cooperación Internacional para el Desarrollo (AECID)
Secretaría Ejecutiva del Consejo de Ministros de Salud de Centroamérica y República Dominicana (SE-COMISCA)</t>
  </si>
  <si>
    <t>Marcela Valverde Ríos</t>
  </si>
  <si>
    <t>DM-6679-2018</t>
  </si>
  <si>
    <t>7 de noviembre</t>
  </si>
  <si>
    <t>Sangre segura</t>
  </si>
  <si>
    <t>Sesión sobre servicios de sangre y la intersección con la Enfermedad de Chagas en el marco de la 18° reunión de la Comisión Intergubernamental de la Iniciativa de los Países de Centroamérica y México (IPCAM)
Reunión subregional de seguimiento del Plan de Acción Regional para el Acceso Universal a Sangre Segura</t>
  </si>
  <si>
    <t>DM-6826-2018</t>
  </si>
  <si>
    <t>Andrea Garita Castro</t>
  </si>
  <si>
    <t>13 de marzo de 2019</t>
  </si>
  <si>
    <t xml:space="preserve">Taller de determinación social de la salud
Reunión presencial del Comité Ejecutivo para la Implementación del Plan de Salud Centroamérica y República Dominicana (CEIP)
Taller "Determinación social de la salud como fundamento del nuevo pensamiento regional en salud pública" </t>
  </si>
  <si>
    <t xml:space="preserve">Replicar los temas abordados durante la actividad con las Direcciones que comparten la responsabilidad en el tema. Los países y SE-COMISCA revisarán si existe alguna documentación pendiente. Remitir actualizada la información; si ya se cuenta con la evidencia hay que evaluar si aplica o cumple. Se solicita que en el caso del indicador 6 los países puedan retroalimentar sobre las acciones nacionales que se realizan para dar respuesta a este indicador regional. Sobre el indicador 8 los países y SE-COMISCA acuerdan que se debe considerar su modificación, daod que no es viable dar cumplimiento. Programar una capacitación virtual/actualización para el manejo del aplicativo al CEIP. Se acuerda la temporalidad de la realización del evento del Foto Intersectorial Regional para Centroamérica y República Dominicana, será de un año y se realizará en el país que ostenta la PPT. A Costa Rica le corresponde la realización del Foro en el año 2021. Revisar y aprobar técnicamente la versión final del Manual de Organización y Funciones del CEIP que será remitido por la SE-COMISCA. 
Incorporar el enfoque de determinación social de la salud en los procesos de planificación estratégica (políticas, planes y proyectos) que se desarrollan a nivel de país. </t>
  </si>
  <si>
    <t>DM-6835-2018</t>
  </si>
  <si>
    <t>Curso Escuela de liderazgo en seguridad nuclear y radiológica</t>
  </si>
  <si>
    <t xml:space="preserve">En vista que el Ministerio de Salud es la Autoridad Reguladora en los temas de protección radiológica se realiza control de autorizaciones y se lidera con el fin  de poner en práctica todos estos temas con el fin del bienestar de la población y el ambiente. </t>
  </si>
  <si>
    <t>Precio de medicamentos</t>
  </si>
  <si>
    <t>II Encuentro de acceso, monitoreo y regulacióne económica del mercado de medicamentos</t>
  </si>
  <si>
    <t>Sesión abierta del II Encuentro de acceso, monitoreo y regulacióne económica del mercado de medicamentos</t>
  </si>
  <si>
    <t>Entrega un solo informe a raíz de su participación en el X Encuentro de miembros de la Red de Evaluación de Tecnologías en Salud de las Américas (RedETSA).</t>
  </si>
  <si>
    <t>DM-6840-2018</t>
  </si>
  <si>
    <t>Reunión de jefes del programa nacional y laboratorio de tuberculosis
Reunión de seguimiento de la subvención regional del Foro Mundial, Organismo Andino de Salud Convenio Hipólito Unanue (ORAS-CONHU)</t>
  </si>
  <si>
    <t>Carlos Trabado Alpízar</t>
  </si>
  <si>
    <t>DM-6841-2018</t>
  </si>
  <si>
    <t>Reunión de VIH/IT y hepatitis virales</t>
  </si>
  <si>
    <t xml:space="preserve">Generar en el país un espacio para la discusión sobre le uso de la terapia de Pre exposición como herramienta para la prevención. Crear una comisión para articular la respuesta al VIH y la tuberculosis (buscar puntos de encuentro). Se elige a Costa Rica como el país para coordinar el Grupo de Cooperación Técnica Horizontal (jefes de programa de VIH de Latinoamérica y el Caribe) por un periodo de dos años. </t>
  </si>
  <si>
    <t>DM-6676-2018</t>
  </si>
  <si>
    <t>17 de diciembre</t>
  </si>
  <si>
    <t>Alimentación</t>
  </si>
  <si>
    <t>Reunión técnica para revisar y discutir la propuesta técnica regional para la reducción del consumo de sodio y sal</t>
  </si>
  <si>
    <t xml:space="preserve">Desarrollar intervenciones en cada país, enmarcadas en el plan regional de reducción del consumo de sal/sodio. Impulsar y dar seguimiento en el país a la ejecución de las acciones establecidas en el plan operativo 2019 de la CTCC. </t>
  </si>
  <si>
    <t>DM-7428-2018</t>
  </si>
  <si>
    <t xml:space="preserve">3 de diciembre </t>
  </si>
  <si>
    <t>Reunión técnica: cuidados integrados para las personas adultas mayores, ¿estamos preparados?</t>
  </si>
  <si>
    <t xml:space="preserve">Compartir buenas prácticas en materias de envejecimiento y cuidados para la colaboración entre países. Propiciar estrategias para incentivar la formación de recurso humano especializado para el trabajo con personas mayores. Propiciar y fomentar la evaluación y monitoreo de políticas socio-sanitarias orientadas a las personas mayores. </t>
  </si>
  <si>
    <t xml:space="preserve">Aprobar un proyecto de investigación/aplicación que evalúe la capacidad de los sistemas de salud para responder a las necesidades en materia de salud de las poblaciones de adultos mayores. Definir una estrategia de implementación de ICOPE en el contexto de la cobertura y acceso universal a salud universal y de la RISS. Consorcio regional hacia la salud universal con cuidados integrados para los adultos mayores en las Américas. </t>
  </si>
  <si>
    <t>DM-6837-2018</t>
  </si>
  <si>
    <t>Ricardo Ulate Song</t>
  </si>
  <si>
    <t>11 de enero de 2019</t>
  </si>
  <si>
    <t>Ensayos clínicos con medicamentos y buenas prácticas clínicas: presente y futuro en Iberoamérica</t>
  </si>
  <si>
    <t xml:space="preserve">Generar acuerdos de ayuda, consulta y compartir información y experiencias en materia de inspección de ensayos clínicos. Formar un espacio virtual de información para compartir normativa, guías técnicas, entre otros. Cooperación por parte de la Agencia Española de Medicamentos para realizar acompañamientos en inspecciones de estudios clínicos. Las autoridades reguladoras que son miebmros de la Red EAMI deberán considerar adoptar las normas de Buena Práctica Clínica de la ICH más actuales, para poder realizar reconocimiento mutuo. </t>
  </si>
  <si>
    <t>Agencia Española de Medicamentos y Productos Sanitarios (AEMPS)
Agencia Española de Cooperación Internacional para el Desarrollo (AECID) 
El funcionario cubrirá los gastos por concepto de boletos aéreos</t>
  </si>
  <si>
    <t>Ana Graciela Salazar Vargas</t>
  </si>
  <si>
    <t xml:space="preserve">Difundir la información compartida dentro y fuera de la institución, respetando los aspectos de confidencialidad. Cada Autoridad Reguladora debe asignar un punto focal con conocimiento de inspecciones de BPC y otro en evaluaciones de EC a fin de confromar un Grupo Técnico de EC e inspecciones de BPC, las cuales deben ser comunicadas al secretario de la Red EAMI. Cada Autoridad Reguladora debe definir una persona contacto para recibir las cartas de anuncios de inspección que permite EMA, información que fue enviada al punto focal del Grupo de Inspección de AEMPS, la cual debe comunicar al secretario. AEMPS e INFRAME extienden invitación a los países miembros de la Red EAMI para participar como observadores en las inspecciones de AEMPS/EMA tras recibir la carta de anuncio de inspección. La Autoridad Reguladora procurará adoptar la norma de BP de ICH en su legislación, dado que permitirá reconocimiento mutuo regional y global. La Red EAMI se compromete a poner a disposición de los países miembros la Guía ICH E6 traducida al español y revisada. Las autoridades reguladoras se comprometen a establecer un sistema de confidencialidad de intercambio de información de EC, BPC e inspecciones. </t>
  </si>
  <si>
    <t>Agencia Española de Medicamentos y Productos Sanitarios (AEMPS)
Agencia Española de Cooperación Internacional para el Desarrollo (AECID) 
La funcionaria cubrirá los gastos por concepto de boletos aéreos</t>
  </si>
  <si>
    <t>DM-6125-2018</t>
  </si>
  <si>
    <t>18 de diciembre</t>
  </si>
  <si>
    <t>Alemania</t>
  </si>
  <si>
    <t>40° reunión del Comité de Codex sobre nutrición y alimentos para regímenes especiales (CCNFSDU40)</t>
  </si>
  <si>
    <t xml:space="preserve">Participar en el grupo de trabajo electrónico para la revisión de la norma de preparados de seguimiento. Co-presidir con Irlanda y EE.UU. El grupo de trabajo electrónico sobre valores de referencia de nutrientes para lactantes de más edad y niños pequeños. Participar en las consultas que se realicen. Elaborar junto con Paraguay y EE.UU. el inventario que se acordó en seguimiento al documento de debate sobre perfiles nutricionales. Elaborar la posición de país para la 41° reunión del CCNARE y presentarla ante el Comité Nacional del Codex para su aval. Participar en la videoreunión del CCLAC previa a la reunión mundial para compartir posiciones con los países de la región latinoamericana y del Caribe. </t>
  </si>
  <si>
    <t>DM-7599-2018</t>
  </si>
  <si>
    <t>Christian Valverde Alpízar</t>
  </si>
  <si>
    <t>Dirección Regional de Rectoría de la Salud Brunca</t>
  </si>
  <si>
    <t>13 de diciembre</t>
  </si>
  <si>
    <t>I Foro intercambio de experiencias binacional antitabaco 2018</t>
  </si>
  <si>
    <t xml:space="preserve">Definir acciones y actividades a seguir por ambos países (Costa Rica y Panamá) para la prevención del tabaquismo en la zona del cordón fronterizo. </t>
  </si>
  <si>
    <t>Ministerio de Salud de Panamá</t>
  </si>
  <si>
    <t>Francisco Navarro Camacho</t>
  </si>
  <si>
    <t>14 de diciembre</t>
  </si>
  <si>
    <t>Víctor Hugo Loaiza Martínez</t>
  </si>
  <si>
    <t>Amed La Roche Loaiza</t>
  </si>
  <si>
    <t>Eduardo Segura Vargas</t>
  </si>
  <si>
    <t>María del Carmen Elizondo Araya</t>
  </si>
  <si>
    <t>Hazel Vargas Vásquez</t>
  </si>
  <si>
    <t>De acuerdo con el correo del 21 de diciembre de 2018, no participó.</t>
  </si>
  <si>
    <t>Juan Cascante Arrieta</t>
  </si>
  <si>
    <t>Sara Montero Salas</t>
  </si>
  <si>
    <t>José Alexander Batista Monge</t>
  </si>
  <si>
    <t>Víctor González Jiménez</t>
  </si>
  <si>
    <t>Luis Carrera Rivas</t>
  </si>
  <si>
    <t xml:space="preserve">Luis Chamorro Alvarado </t>
  </si>
  <si>
    <t xml:space="preserve">Capacitar a los concesionarios de servicios de transporte público en el cordón fronterizo. Realizar divulgación de la legislación vigente a los comercios del cordón fronterizo. Entregar material informativo y rótulos a los comercios del cordón fronterizo. Colocar vallas informativas sobre espacios libres de humo de tabaco en las zonas de ingreso de cada país. Divulgar las clínicas de cesación de fumado en el cordón fronterizo. Capacitar a los estudiantes de secundaria del cordón fronterizo sobre los efectos nocivos del tabaco. Realizar campaña de medios sobre la importancia de la cesación del fumado, el derecho a espacios libres de humo de tabaco. Capacitar al personal de salud del cordón fronterizo para que capte a los fumadores activos y los refieran a la clínica de fumado. Implementar la estrategia de Brigadas Antitabaco y la educación por pares en los Centros Educativos del Cordón Fronterizo, haciendo uso de herramientas de habilidades para la vida. Implementar la unidad itinerante en comunidades del cordón fronterizo y que participen niños y niñas de primaria de ambos países. Celebrar un foro antitabaco en una institución de educación secundaria de cada país. Realizar un operativo conjunto de cumplimiento de la ley antitabbaco en el cordón fronterizo. Capacitar a autoridades de policía y municipalidad en la aplicación de multas previstas en la ley y las competencias de estas instituciones. </t>
  </si>
  <si>
    <t xml:space="preserve">Ronny González Acosta </t>
  </si>
  <si>
    <t>12 de diciembre</t>
  </si>
  <si>
    <t xml:space="preserve">Realizar divulgación de la legislación vigente a los comercios del cordón fronterizo. Entregar material informativo y rótulos a los comercios del cordón fronterizo. Realizar un operativo conjunto de cumplimiento de la ley antitabbaco en el cordón fronterizo. Capacitar a autoridades de policía y municipalidad en la aplicación de multas previstas en la ley y las competencias de estas instituciones. </t>
  </si>
  <si>
    <t>Fernando Mata Castro</t>
  </si>
  <si>
    <t>Área Rectora de Salud Golfito</t>
  </si>
  <si>
    <t>Carlos Roldán Chacón</t>
  </si>
  <si>
    <t>No participó por tener un permiso con goce de salario (fallecimiento del papá). Correo del 21 de diciembre de 2018 y UAIS-782-2018 del 21 de diciembre de 2018. BRU-ARS-G-0420-2018 del 21 de diciembre de 2018.</t>
  </si>
  <si>
    <t>DM-6834-2018</t>
  </si>
  <si>
    <t>Segunda reunión regional en apoyo al proceso de Unión Aduanera sobre inocuidad de alimentos</t>
  </si>
  <si>
    <t>Se deja sin efecto por medio del DM-7612-2018 del 20 de noviembre de 2018.</t>
  </si>
  <si>
    <t>DM-7423-2018</t>
  </si>
  <si>
    <t>Pamela Monestel Zúñiga</t>
  </si>
  <si>
    <t xml:space="preserve">Dirección de Promoción de la Salud </t>
  </si>
  <si>
    <t xml:space="preserve">19 de diciembre </t>
  </si>
  <si>
    <t>Seminario internacional "Innovación de la política pública en relación a la obesidad y las enfermedades no transmisibles"</t>
  </si>
  <si>
    <t xml:space="preserve">Cumplimiento de la Agenda Regional de colaboración contra la obesidad y las enfermedades no transmisibles. </t>
  </si>
  <si>
    <t>Ministerio de Desarrollo Social de Chile</t>
  </si>
  <si>
    <t>DM-7434-2018
DM-7613-2018</t>
  </si>
  <si>
    <t>Reunión ministerial regional sobre migración masiva y salud</t>
  </si>
  <si>
    <t>Se deja sin efecto por medio del DM-7616-2018 del 26 de noviembre de 2018.</t>
  </si>
  <si>
    <t>DM-7615-2018</t>
  </si>
  <si>
    <t>Mónica Gamboa Calderón</t>
  </si>
  <si>
    <t>Consulta de la Estrategia Regional y Plan de Acción de Promoción de la Salud en el contexto de los Objetivos de Desarrollo Sostenible (ODS) 2019 - 2030</t>
  </si>
  <si>
    <t xml:space="preserve">Realizar revisión y generar observaciones del documento borrador en la segunda versión de la estrategia y plan de acción de promoción de la salud en el contexto de los Objetivos de Desarrollo Sostenible 2019 - 2030. Realizar presentación de la estrategia y plan de acción a las autoridades institucionales. </t>
  </si>
  <si>
    <t>DM-6831-2018</t>
  </si>
  <si>
    <t>Aruba</t>
  </si>
  <si>
    <t>Cannabis medicinal</t>
  </si>
  <si>
    <t>Policy dialogue on medicinal cannabis policies: lessons learned</t>
  </si>
  <si>
    <t>Ministerio de Educacion, Ciencia y Desarrollo de Aruba</t>
  </si>
  <si>
    <t>Se deja sin efecto por medio del DM-7856-2018 del 29 de noviembre de 2018.</t>
  </si>
  <si>
    <t>DM-6844-2018</t>
  </si>
  <si>
    <t>18 de marzo de 2019</t>
  </si>
  <si>
    <t xml:space="preserve">La secretaría presentará una actualización de los indicadores y un borrador de las fichas a mediados de febrero de 2019, los cuales serán revisados por los países y discutidos en la octava reunión virtual del Grupo Asesor a finales de febrero. Los países realizarán la priorización a nivel nacional de los resultados intermedios entre el mes de enero y mediados de marzo 2019 utilizando la metodología de Hanlon modificada, para lo cual la secretaría enviará notas a las oficinas de país de la OPS para que se inicie el proceso y se brinde el apoyo requerido a los Ministerios y Secretarías de Salud para el desarrollo del mismo. Asimismo, se remitirá el documento definitivo de resultados intermedios. La secretaría enviará el borrador del Plan Estratégico a mediados del mes de enero a los países para sus obervaciones. Queda pendiente la revisión de la Política de Presupuesto y el nuevo índice de necesidades en salud, para lo cual se valora la conformación de un subcomité integrado por algunos Estados Miembros. El documento final del PE2025 debserá ser presentado ante el Comité Ejecutivo en junio del 2019, para lo cual se espera tener la versión final en el mes de abril. </t>
  </si>
  <si>
    <t>Raquel Rodríguez Rodríguez</t>
  </si>
  <si>
    <t xml:space="preserve">20 de diciembre </t>
  </si>
  <si>
    <t>RLA9084-1801698 Regional workshop on building competence within a national strategy for education and training in radiation safety</t>
  </si>
  <si>
    <t>Formar un grupo para la elaboración de la Estrategia Nacional, la cual se encuentra dentro de la Política Nacional de Salud 2016 - 2020.</t>
  </si>
  <si>
    <t xml:space="preserve">Compartir las acciones exitosas de otros países en la Comisión Nacional de Inmunoprevenibles. Socializar los trabajos presentados durante la reunión a la Comisión Nacional de Inmunoprevenibles. Socializar las declaraciones y acuerdos emitidos relacionados con la contención de polio. </t>
  </si>
  <si>
    <t>Queda sin efecto por medio del DM-7619-2018 del 29 de nobviembre de 2018.</t>
  </si>
  <si>
    <t>DM-6838-2018</t>
  </si>
  <si>
    <t>Adolfo Constenla Arguedas</t>
  </si>
  <si>
    <t>Queda sin efecto por medio del DM7619-2018 del 29 de noviembre de 2019.</t>
  </si>
  <si>
    <t>DM-7608-2018</t>
  </si>
  <si>
    <t>Tercera reunión técnica sobre educación interprofesional en salud</t>
  </si>
  <si>
    <t xml:space="preserve">Desarrollo de un plan de educación interprofesional 2018 - 2019: realizar dos talleres nacionales de educación interprofesional en salud. Coordinación con el CONARE, CONESUP y CENDEISSS para la integración de la currícula.  </t>
  </si>
  <si>
    <t>DM-7857-2018</t>
  </si>
  <si>
    <t>Taller de erupciones volcánicas</t>
  </si>
  <si>
    <t xml:space="preserve">Socializar en el MS la iniciativa para que la propuesta de protocolo de investigación para evaluar el impacto a la salud de la ceniza de erupciones volcánicas en la Comisión Institucional de Gestión del Riesgo. Posicionar el tema a nivel político para la planificación de la implementación del protocolo de investigación propuesto. Colaborar en el fortalecimiento de la alerta y la respuesta para reducir la afectación de la ceniza volcánica en la población. </t>
  </si>
  <si>
    <t>DM-7851-2018
DM-7433-2018</t>
  </si>
  <si>
    <t>11 de marzo de 2019</t>
  </si>
  <si>
    <t>XLIX Reunión del Consejo de Ministros de Salud de Centroamérica y República Dominicana (COMISCA)</t>
  </si>
  <si>
    <t xml:space="preserve">Ver detalle en resoluciones. </t>
  </si>
  <si>
    <t xml:space="preserve">DM-7853-2018
</t>
  </si>
  <si>
    <t>Reunión del Consejo Técnico Asesor de la Red Iberoamericana Ministerial para la Investigación en Salud (RIMAIS)</t>
  </si>
  <si>
    <t>Organización de la Asamblea General de la RIMAIS. Seguimiento a acuerdos de la reunión del CTA: presentar a la AG la propuesta de los conceptos clave para la determinación de los objetivos y las actividades para cada uno de estos; efectuar un análisis de mecanismos que permitan la sostenibilidad de la Red; revisar la misión y el reglamento de la RIMAIS. Elaboración del plan estratégico 2019 - 2023.</t>
  </si>
  <si>
    <t>DM-7859-2018</t>
  </si>
  <si>
    <t>8 de enero 2019</t>
  </si>
  <si>
    <t>Taller sobre implementación de salvaguardias nucleares internacionales para los Estados de Centroamérica y el Caribe</t>
  </si>
  <si>
    <t>Departamento de Energía de los Estados Unidos</t>
  </si>
  <si>
    <t>DM-7609-2018</t>
  </si>
  <si>
    <t>18 de enero 2019</t>
  </si>
  <si>
    <t>Curso "Fortalecimiento de los sistemas de salud y financiamiento sostenible: desafío de la cobertura universal con calidad en Centroamérica y República Dominicana"</t>
  </si>
  <si>
    <t>Busca la viabilidad para la implementación del curso en el país por la relevancia de la metodología para el fortalecimiento del rol rector y el ejercicio de la rectoría. Presentación de la metodología a la jefatura inmediata.</t>
  </si>
  <si>
    <t>Mecanismo de Coordinación País (MCP)</t>
  </si>
  <si>
    <t>DM-7609-2018
DM-7861-2018</t>
  </si>
  <si>
    <t>Curso "Fortalecimiento de los sistemas de salud y financiamiento sostenible: desafío de la cobertura universal con calidad en Centroamérica y República Dominicana</t>
  </si>
  <si>
    <t>Queda sin efecto por medio del DM-7861-2018 del 6 de diciembre de 2018.</t>
  </si>
  <si>
    <r>
      <t xml:space="preserve">Manejo y reconocimiento de actores clave en el impulso de la donación voluntaria altruista y de repetición. Implementación y seguimiento del Manual </t>
    </r>
    <r>
      <rPr>
        <i/>
        <sz val="11"/>
        <rFont val="Candara"/>
        <family val="2"/>
      </rPr>
      <t>Hagamos la diferencia</t>
    </r>
    <r>
      <rPr>
        <sz val="11"/>
        <rFont val="Candara"/>
        <family val="2"/>
      </rPr>
      <t xml:space="preserve"> y revisión del Estudio CAP. Diagnóstico de la Red Nacional de Servicios de Sangre sobre la gestión de los procedimientos de los bancos de sangre y servicios de transfusión. Impulsar la centralización/ regionalización de bancos de sangre a nivel nacional, priorizando al menos la centralización del proceso de tamizaje serológico de marcadores infecciosos. Realización del curso de gerencia de calidad en bancos de sangre e implementación  de las estrategias técnicas allí descritas. Analizar a lo interno de los países la situación actual en cuanto a implementación de estándares ISO, BMP en los bancos de sangre. Reunión con las autoridades sanitarias del país para analizar la responsabilidad y los procesos que se llevarían a cano para la vigilancia de los bancos de sangre. Desarrollar un informe anual de la Red Nacional de Servicios de Sangre. Desarrollar un boletín de la Red Nacional de Servicios de Sangre. Dialogar con los titulares de los Programas de Vigilancia Epidemiológica Nacionales para analizar la implementación del Programa Nacional de Hemovigilancia, y discutir los aspectos en cuanto a la confirmaión, canalización, refrencia y tratamiento de los donantes que resultan reactivos a los marcadores infecciosos y desarrollar un protocolo al respecto.</t>
    </r>
  </si>
  <si>
    <t>Cantidad de días</t>
  </si>
  <si>
    <t>Última línea</t>
  </si>
  <si>
    <t>24 de septiembre</t>
  </si>
  <si>
    <t>Fecha de entrega del informe</t>
  </si>
  <si>
    <t>Informe entregado</t>
  </si>
  <si>
    <t>La funcionaria no facilitó la información solicitada.</t>
  </si>
  <si>
    <t>Declinaciones 2018</t>
  </si>
  <si>
    <t>#</t>
  </si>
  <si>
    <t xml:space="preserve">Nombre de la actividad </t>
  </si>
  <si>
    <t>Fecha</t>
  </si>
  <si>
    <t>Lugar</t>
  </si>
  <si>
    <t>Organizador</t>
  </si>
  <si>
    <t>Institución que asume los costos de participación</t>
  </si>
  <si>
    <t>Respuesta</t>
  </si>
  <si>
    <t>Reunión para intercambiar experiencias relacionadas con la aplicación de la matriz de riesgo en radiografía industrial</t>
  </si>
  <si>
    <t xml:space="preserve">Febrero </t>
  </si>
  <si>
    <t>Correo electrónico de Raquel Rodríguez Rodríguez del 16 de noviembre de 2017.</t>
  </si>
  <si>
    <t>High Level Conference on Policies for Equal Agening: a life-course approach</t>
  </si>
  <si>
    <t xml:space="preserve">25 - 26 enero </t>
  </si>
  <si>
    <t xml:space="preserve">Lituania </t>
  </si>
  <si>
    <t>Organización para la Cooperación y Desarrollo Económico (OCDE)</t>
  </si>
  <si>
    <t>DM-7799-2017 del 12 de diciembre de 2017.</t>
  </si>
  <si>
    <t>Reunión de Ministros y Secretarios de Salud "Contribución de la integración regional en las Américas, hacia la meta fin a la TB</t>
  </si>
  <si>
    <t xml:space="preserve">15 de febrero </t>
  </si>
  <si>
    <t xml:space="preserve">Perú </t>
  </si>
  <si>
    <t>Organismo Andino de Salud Convenio Hipólito UNANUE</t>
  </si>
  <si>
    <t>Correo electrónico de Carlos Bonilla Guevara del 31 de enero de 2018.</t>
  </si>
  <si>
    <t>12° Cumbre Global de Comités Nacionales de Ética/Bioética</t>
  </si>
  <si>
    <t>22 - 24 de marzo</t>
  </si>
  <si>
    <t>Dakar, Senegal</t>
  </si>
  <si>
    <t>DM-0562-2018 del 13 de febrero de 2018.</t>
  </si>
  <si>
    <t>Technical symposium on sustainable development goals: innovative technologies to promote healthy lives and well-being</t>
  </si>
  <si>
    <t>26 de febrero</t>
  </si>
  <si>
    <t>Ginebra, Suiza</t>
  </si>
  <si>
    <t>DM-0464-2018 del 13 de febero de 2018.</t>
  </si>
  <si>
    <t xml:space="preserve">12° sesión del Subcomité de Programa, Presupuesto y Administración de la Organización Panamericana de la Salud </t>
  </si>
  <si>
    <t>21 - 23 de marzo</t>
  </si>
  <si>
    <t>Washington D.C, EE.UU.</t>
  </si>
  <si>
    <t>DM-0465-2018 del 13 de febrero de 2018.</t>
  </si>
  <si>
    <t>Francophonie, santé et co-développement</t>
  </si>
  <si>
    <t>22 mayo - 18 junio</t>
  </si>
  <si>
    <t>Instituto Internacional por la Francofonía</t>
  </si>
  <si>
    <t>DM-0716-2018 del 28 de febrero de 2018.</t>
  </si>
  <si>
    <t>Diálogo mundial de la OMS sobre alianzas para una financiación sostenible de la prevención y control de las enfermedades no transmisibles</t>
  </si>
  <si>
    <t xml:space="preserve">9 - 11 abril </t>
  </si>
  <si>
    <t>Dinamarca</t>
  </si>
  <si>
    <t>DM-0717-2018 del 27 de febrero de 2018.</t>
  </si>
  <si>
    <t>Octava Conferencia de las Partes del Convenio Marco de las OMS para el Control del Tabaco (COP8)</t>
  </si>
  <si>
    <t>1 - 6 de octubre</t>
  </si>
  <si>
    <t>DM-0785-2018 del 8 de marzo de 2018.</t>
  </si>
  <si>
    <t>Taller Regional sobre las implicaciones de los avances en ciencia y tecnología para la Convención sobre la Prohibición de las Armas Biológicas</t>
  </si>
  <si>
    <t xml:space="preserve">16 - 17 de abril </t>
  </si>
  <si>
    <t>Ciudad de México, México</t>
  </si>
  <si>
    <t>Correo electrónico del 21 de marzo de 2018.</t>
  </si>
  <si>
    <t>Octavo foro mundial de jefes de servicios públicos de enfermería y partería</t>
  </si>
  <si>
    <t>16 - 19 mayo</t>
  </si>
  <si>
    <t>DM-2054-2018 del 22 de marzo de 2018</t>
  </si>
  <si>
    <t>Séptima reunión tripartita de jefes de servicios públicos de enfermería y partería</t>
  </si>
  <si>
    <t>Revenue generation and equity: who should worry about it?</t>
  </si>
  <si>
    <t>19 - 20 abril</t>
  </si>
  <si>
    <t>UHC Financing Forum</t>
  </si>
  <si>
    <t>DM-2293-2018 del 16 de abril de 2018</t>
  </si>
  <si>
    <t>Segunda reunión de vigilancia entomológica</t>
  </si>
  <si>
    <t>3 - 4 mayo</t>
  </si>
  <si>
    <t>Santo Domingo, República Dominicana</t>
  </si>
  <si>
    <t>DM-2454-2018 del 24 de abril de 2018.</t>
  </si>
  <si>
    <t xml:space="preserve">162° sesión del Comité Ejecutivo de la Organización Panamericana de la Salud </t>
  </si>
  <si>
    <t>18 - 22 junio</t>
  </si>
  <si>
    <t>DM-2586-2018 del 3 de mayo de 2018.</t>
  </si>
  <si>
    <t>Quinta reunión mundial de puntos focales de los Ministerios de Salud para la violencia y la prevención de lesiones</t>
  </si>
  <si>
    <t>3 - 7 noviembre</t>
  </si>
  <si>
    <t>DM-2595-2018 del 14 de mayo de 2018.</t>
  </si>
  <si>
    <t>13° Conferencia mundial sobre la prevención de lesiones y la promoción de la seguridad</t>
  </si>
  <si>
    <t>Conferencia Francofonía y Salud</t>
  </si>
  <si>
    <t>20 de mayo</t>
  </si>
  <si>
    <t>Gobierno de Francia</t>
  </si>
  <si>
    <t>DM-2886-2018 del 16 de mayo de 2018.</t>
  </si>
  <si>
    <t>Segunda conferencia internacional sobre atención primaria en salud: hacia el logro de la cobertura sanitaria universal y los Objetivos de Desarrollo Sostenible</t>
  </si>
  <si>
    <t>25 - 26 de octubre</t>
  </si>
  <si>
    <t>Kazajstán</t>
  </si>
  <si>
    <t>DM-4189-2018 del 30 de mayo de 2018.</t>
  </si>
  <si>
    <t>Taller de manejo y análisis de datos de influenza</t>
  </si>
  <si>
    <t xml:space="preserve">6 - 8 de agosto </t>
  </si>
  <si>
    <t>DM-5232-2018 del 30 de julio de 2018.</t>
  </si>
  <si>
    <t>XVIII Congreso Latinoamericano de Nutrición 2018</t>
  </si>
  <si>
    <t>11 - 15 de noviembre</t>
  </si>
  <si>
    <t xml:space="preserve">Sociedad Latinoamericana de Nutrición </t>
  </si>
  <si>
    <t>DM-5403-2018 del 6 de agosto de 2018.</t>
  </si>
  <si>
    <t>25° ordinary session of the UNESCO International Bioethics Committee</t>
  </si>
  <si>
    <t>11 - 12 de septiembre</t>
  </si>
  <si>
    <t>Organización de las Naciones Unidas para la Educación, la Ciencia y la Cultura (UNESCO)</t>
  </si>
  <si>
    <t>DM-5533-2018 del 14 de agosto de 2018.</t>
  </si>
  <si>
    <t>Joint session of the IBVC and the Intergovernmental Bioethics Committee</t>
  </si>
  <si>
    <t xml:space="preserve">Session of the IGBC </t>
  </si>
  <si>
    <t>10° extraordinary session of the UNESCO World Commission on the Ethics of the Scientific Knowledge and Technology</t>
  </si>
  <si>
    <t>Reunión del grupo de trabajo sobre estadísticas en salud</t>
  </si>
  <si>
    <t>10 - 11 de octubre</t>
  </si>
  <si>
    <t>DM-5632-2018 del 17 de agosto de 2018.</t>
  </si>
  <si>
    <t>Primera reunión ministerial sobre salud mental</t>
  </si>
  <si>
    <t>9 - 10 de octubre</t>
  </si>
  <si>
    <t xml:space="preserve">Reino Unido de Gran Bretaña e Irlanda del Norte </t>
  </si>
  <si>
    <t>Gobierno del Reino Unido de Gran Bretaña e Irlanda del Norte
Organización para la Cooperación y Desarrollo Económico (OCDE)
Organización Mundial de la Salud (OMS)</t>
  </si>
  <si>
    <t>DM-5631-2018 del 17 de agosto de 2018.</t>
  </si>
  <si>
    <t>Annual Health Care Summit</t>
  </si>
  <si>
    <t>8 - 9 de octubre</t>
  </si>
  <si>
    <t>POLITICO</t>
  </si>
  <si>
    <t>DM-5534-2018 del 14 de agosto de 2018.</t>
  </si>
  <si>
    <t>Sexta reunión de la Iniciativa Mundial sobre presencia de niveles bajos de cultivos genéticamente modificados</t>
  </si>
  <si>
    <t>27 - 28 de setiembre</t>
  </si>
  <si>
    <t>Natal, Brasil</t>
  </si>
  <si>
    <t xml:space="preserve">Ministerio de Agricultura y Agroalimentación de Canadá </t>
  </si>
  <si>
    <t>DM-5637-2018 del 20 de agosto de 2018.</t>
  </si>
  <si>
    <t>Reunión anual de centros de farmacovigilancia</t>
  </si>
  <si>
    <t>5 - 8 de noviembre</t>
  </si>
  <si>
    <t>DM-5720-2018 del 24 de agosto de 2018.</t>
  </si>
  <si>
    <t>Cumbre Mundial de Innovación para la Salud (WISH)</t>
  </si>
  <si>
    <t>13 - 14 de noviembre</t>
  </si>
  <si>
    <t>Doha, Qatar</t>
  </si>
  <si>
    <t>Gobierno de Qatar</t>
  </si>
  <si>
    <t>DM-5730-2018 del 4 de septiembre de 2018.</t>
  </si>
  <si>
    <t>Mahatma Gandhi International Sanitation Convention</t>
  </si>
  <si>
    <t>29 de septiembre - 2 de octubre</t>
  </si>
  <si>
    <t>Nueva Delhi, India</t>
  </si>
  <si>
    <t>Ministerio de Agua Potable y Saneamiento</t>
  </si>
  <si>
    <t>Correo del 20 de septiembre de 2018 enviado por Adriana Salazar (adriana.salazar@misalud.go.cr) a la Embajada de India en Panamá (pol.panama@mea.gov.in)</t>
  </si>
  <si>
    <t>Cuarto Foro Mundial de la OMS sobre Dispositivos Médicos</t>
  </si>
  <si>
    <t>13 - 15 de diciembre</t>
  </si>
  <si>
    <t>Andhra Pradesh, India</t>
  </si>
  <si>
    <t>DM-6673-2018 del 16 de octubre de 2018.</t>
  </si>
  <si>
    <t>Sétima Conferencia Latinoamericana y Segunda Conferencia Mexicana sobre Políticas de Drogas</t>
  </si>
  <si>
    <t>29 - 31 de octubre</t>
  </si>
  <si>
    <t>CONFEDROGAS
EQUIS: justicia para las mujeres</t>
  </si>
  <si>
    <t>DM-6827-2018 del 22 de octubre de 2018.</t>
  </si>
  <si>
    <t>Taller para la implementación de los Planes Maestros Mesoamericanos</t>
  </si>
  <si>
    <t xml:space="preserve">24 - 25 de octubre </t>
  </si>
  <si>
    <t>Sistema Mesoamericano de Salud Pùblica (SMSP)</t>
  </si>
  <si>
    <t>Sistema Mesoamericano de Salud Pública (SMSP)</t>
  </si>
  <si>
    <t>DM-6683-2018 del 22 de octubre de 2018.</t>
  </si>
  <si>
    <t>Reunión del mecanismo de Estados Miembros sobre productos médicos de calidad subestándar y falsificados</t>
  </si>
  <si>
    <t>29 - 30 de noviembre</t>
  </si>
  <si>
    <t>DM-6839-2018 del 31 de octubre de 2018.</t>
  </si>
  <si>
    <t>Enero 2018</t>
  </si>
  <si>
    <t>Febrero 2018</t>
  </si>
  <si>
    <t>Marzo 2018</t>
  </si>
  <si>
    <t>Abril 2018</t>
  </si>
  <si>
    <t>Mayo 2018</t>
  </si>
  <si>
    <t>Junio 2018</t>
  </si>
  <si>
    <t>Julio 2018</t>
  </si>
  <si>
    <t>Agosto 2018</t>
  </si>
  <si>
    <t>Septiembre 2018</t>
  </si>
  <si>
    <t>Octubre 2018</t>
  </si>
  <si>
    <t>Noviembre 2018</t>
  </si>
  <si>
    <t>Diciembre 2018</t>
  </si>
  <si>
    <t>Designación de funcionarios de otras instituciones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</si>
</sst>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quot;₡&quot;#,##0.00"/>
  </numFmts>
  <fonts count="11" x14ac:knownFonts="1">
    <font>
      <sz val="11"/>
      <color theme="1"/>
      <name val="Calibri"/>
      <family val="2"/>
      <scheme val="minor"/>
    </font>
    <font>
      <sz val="11"/>
      <color theme="1"/>
      <name val="Calibri"/>
      <family val="2"/>
      <scheme val="minor"/>
    </font>
    <font>
      <b/>
      <sz val="16"/>
      <name val="Candara"/>
      <family val="2"/>
    </font>
    <font>
      <sz val="11"/>
      <color theme="1"/>
      <name val="Candara"/>
      <family val="2"/>
    </font>
    <font>
      <b/>
      <sz val="11"/>
      <name val="Candara"/>
      <family val="2"/>
    </font>
    <font>
      <sz val="11"/>
      <name val="Candara"/>
      <family val="2"/>
    </font>
    <font>
      <u/>
      <sz val="11"/>
      <color theme="3" tint="0.39997558519241921"/>
      <name val="Candara"/>
      <family val="2"/>
    </font>
    <font>
      <i/>
      <sz val="11"/>
      <name val="Candara"/>
      <family val="2"/>
    </font>
    <font>
      <b/>
      <sz val="12"/>
      <color theme="0"/>
      <name val="Candara"/>
      <family val="2"/>
    </font>
    <font>
      <b/>
      <sz val="16"/>
      <color theme="1"/>
      <name val="Candara"/>
      <family val="2"/>
    </font>
    <font>
      <b/>
      <sz val="11"/>
      <color theme="1"/>
      <name val="Candara"/>
      <family val="2"/>
    </font>
  </fonts>
  <fills count="4">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3" fillId="0" borderId="0" xfId="0" applyFont="1" applyBorder="1" applyAlignment="1">
      <alignment horizontal="center"/>
    </xf>
    <xf numFmtId="0" fontId="3" fillId="0" borderId="0" xfId="0" applyFont="1" applyBorder="1" applyAlignment="1">
      <alignment horizontal="center" vertical="center"/>
    </xf>
    <xf numFmtId="0" fontId="3" fillId="0" borderId="0" xfId="0" applyFont="1"/>
    <xf numFmtId="0" fontId="3" fillId="0" borderId="0" xfId="0" applyFont="1" applyAlignment="1">
      <alignment horizontal="left"/>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5" fontId="5" fillId="0" borderId="2" xfId="0" applyNumberFormat="1" applyFont="1" applyFill="1" applyBorder="1" applyAlignment="1">
      <alignment horizontal="center" vertical="top" wrapText="1"/>
    </xf>
    <xf numFmtId="14" fontId="3" fillId="0" borderId="0" xfId="0" applyNumberFormat="1" applyFont="1"/>
    <xf numFmtId="15" fontId="3" fillId="0" borderId="0" xfId="0" applyNumberFormat="1" applyFont="1"/>
    <xf numFmtId="164" fontId="5" fillId="0" borderId="2" xfId="0" applyNumberFormat="1" applyFont="1" applyFill="1" applyBorder="1" applyAlignment="1">
      <alignment horizontal="left" vertical="top" wrapText="1"/>
    </xf>
    <xf numFmtId="49" fontId="5"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5" fontId="4" fillId="2" borderId="1" xfId="0" applyNumberFormat="1"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vertical="center"/>
    </xf>
    <xf numFmtId="164" fontId="5" fillId="0" borderId="2" xfId="1" applyNumberFormat="1" applyFont="1" applyBorder="1" applyAlignment="1">
      <alignment horizontal="right" vertical="top" wrapText="1"/>
    </xf>
    <xf numFmtId="165" fontId="5" fillId="0" borderId="2" xfId="0" applyNumberFormat="1" applyFont="1" applyBorder="1" applyAlignment="1">
      <alignment horizontal="right" vertical="top"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top" wrapText="1"/>
    </xf>
    <xf numFmtId="0" fontId="5" fillId="0" borderId="2" xfId="0" quotePrefix="1" applyFont="1" applyBorder="1" applyAlignment="1">
      <alignment horizontal="left" vertical="top" wrapText="1"/>
    </xf>
    <xf numFmtId="16" fontId="5" fillId="0" borderId="2" xfId="0" applyNumberFormat="1" applyFont="1" applyBorder="1" applyAlignment="1">
      <alignment horizontal="center" vertical="top" wrapText="1"/>
    </xf>
    <xf numFmtId="0" fontId="5" fillId="0" borderId="2" xfId="0" applyFont="1" applyBorder="1" applyAlignment="1">
      <alignment vertical="top" wrapText="1"/>
    </xf>
    <xf numFmtId="0" fontId="7" fillId="0" borderId="2" xfId="0" applyFont="1" applyBorder="1" applyAlignment="1">
      <alignment horizontal="left" vertical="top" wrapText="1"/>
    </xf>
    <xf numFmtId="15" fontId="5" fillId="0" borderId="2" xfId="0" applyNumberFormat="1" applyFont="1" applyBorder="1" applyAlignment="1">
      <alignment horizontal="center" vertical="top" wrapText="1"/>
    </xf>
    <xf numFmtId="2" fontId="3" fillId="0" borderId="0" xfId="0" applyNumberFormat="1" applyFont="1"/>
    <xf numFmtId="1" fontId="5" fillId="0" borderId="2" xfId="0" applyNumberFormat="1" applyFont="1" applyBorder="1" applyAlignment="1">
      <alignment horizontal="center" vertical="top" wrapText="1"/>
    </xf>
    <xf numFmtId="2" fontId="4" fillId="2"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3" fillId="0" borderId="2" xfId="0" applyFont="1" applyBorder="1" applyAlignment="1">
      <alignment horizontal="center" vertical="top"/>
    </xf>
    <xf numFmtId="0" fontId="3" fillId="0" borderId="2" xfId="0" applyFont="1" applyBorder="1" applyAlignment="1">
      <alignment horizontal="left" vertical="top" wrapText="1"/>
    </xf>
    <xf numFmtId="16" fontId="3" fillId="0" borderId="2" xfId="0" applyNumberFormat="1" applyFont="1" applyBorder="1" applyAlignment="1">
      <alignment horizontal="left" vertical="top" wrapText="1"/>
    </xf>
    <xf numFmtId="0" fontId="3" fillId="0" borderId="0" xfId="0" applyFont="1" applyAlignment="1"/>
    <xf numFmtId="1" fontId="3" fillId="0" borderId="0" xfId="0" applyNumberFormat="1" applyFont="1"/>
    <xf numFmtId="0" fontId="4" fillId="2" borderId="1" xfId="0"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8" fillId="3" borderId="3" xfId="0" applyFont="1" applyFill="1" applyBorder="1" applyAlignment="1">
      <alignment horizontal="center" wrapText="1"/>
    </xf>
    <xf numFmtId="0" fontId="9" fillId="0" borderId="0" xfId="0" applyFont="1" applyAlignment="1">
      <alignment horizontal="center" vertical="center"/>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1" fontId="8" fillId="3" borderId="6" xfId="0" applyNumberFormat="1" applyFont="1" applyFill="1" applyBorder="1" applyAlignment="1">
      <alignment horizontal="center" vertical="center" wrapText="1"/>
    </xf>
    <xf numFmtId="1" fontId="8" fillId="3"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A4AC2670-5B35-4D76-9CAF-40DFCA90FF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A936682F-DE03-4A03-85D9-E0BCF0E3A3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E2CBDDE0-21B4-405B-B51F-06704A536E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73AB3387-52E3-4323-ACDC-FCF9068952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004437C5-4AC7-4C65-8790-BD92F04D62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44E3721B-0EFB-4C3D-AAF1-E4EA57C408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C0139975-AA8F-431C-92D9-F2043347C6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5AB1A8C8-3505-4EEE-8D5E-E896711C47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281AB3AF-4FC9-405F-BBC8-8F979E3094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F0D32835-FF40-4589-B4D0-3048E3C070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E8941603-851D-4CF3-A9F3-D13AA3A0E6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8B3B3BE2-E527-4CDD-800E-AD02627F7C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C62A0C4B-35D1-4A2E-9652-D832B3B192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A8B5A597-9212-4187-AB87-64E79B4D90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04495E5B-049A-4F99-AD0C-03D5758BAE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24B64F97-1CD4-428B-B71A-6BF68ED530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B6AEC97D-AABC-4686-BF21-04B4EA968E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2E4BCAC3-C4D7-4EF8-BBE5-7D3CFC30A5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6F0DEAFD-45E8-4568-B088-EB2F191E7D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9862FA9C-34F2-4599-BD5E-8F16D934AF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F000FAC4-2C01-4E1F-90B1-2424358D3E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4028E51E-629E-4658-B089-E191C48597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8960F417-DF69-415E-AB16-B03AC5619F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BA94CD1B-CC47-4982-98FD-A2777F33C8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E1D39918-C687-4041-84C3-758841B5F6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3EADC25F-FA38-45DD-BF5D-5578F46C67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CB7D9918-C17A-4ED1-B116-13389A1DB7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3364A7F4-D4EE-4EEA-8196-5E20BD4E0E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86197617-63B8-499A-A241-62EE30DD22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9FB424D6-E223-43FF-A3DA-2A88AE8067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08CED72A-61FD-49AA-8CF7-0100BF63BB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50614ABC-6397-4BAA-8F6D-66F4AE4FC6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29755067-0981-4EC7-8643-80EFFC1078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456AA63A-BEA3-485C-B985-2F6C0D3974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85B30C24-D6E0-495A-BAD3-E29347B9F3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01DD9DBC-EEEC-44E3-A551-6F85A61CDE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F36B30F7-0179-4447-99AF-C30D76682B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12F5BD8B-1E27-4306-BFC1-EDA25477A3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22D009D4-F013-44F2-9117-A3874963DB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0D9C0155-74C6-40C3-82C2-ECBF857770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4D213B95-79E4-427A-9CB9-BE2A6A0B98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7E39A3B6-8289-4418-92FE-8CBABD27BF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159BF127-9AE9-4F08-A317-9F00962E4B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093E30AF-72EE-4F65-B0D0-16684B06DF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D8F479E0-2517-4C21-9FEB-8F8306F9D5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CD2F9383-8C56-4D03-A32E-86DCE63F8D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F02B424F-A76D-43C7-B74C-1D90C952C1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C204E8B1-D2D3-44A8-A4AC-2C35A599EA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6051DB44-374D-47F3-B0A9-526C001FE1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A19DD33B-402E-45BD-B7C1-1CC424FD43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87EA496F-485B-4115-8A38-E957F6DEB6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086F5834-DF9E-40F4-9FDB-CDEA048176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066B326A-5D07-4532-9A7F-241C45EDA4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EC9D3FA3-32C2-43A0-A620-AE8D906A65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F98ED00A-87CC-48A9-923B-493CDD2C1F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DFB9C433-5E43-482C-A68F-D5E2B8D9D8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E094C4D1-B750-4374-A76F-6E931FD73F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BBD3F328-10CB-44D8-9263-AEC007E7BC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71965C2C-C990-4B18-A532-021A832F6F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D92685F2-D4BE-42AE-91A1-96822F1B1A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E2DC3EF5-A583-4BC5-BFCF-C596035340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D6BBF2AE-8D1E-40B0-8246-A2204B4B12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AD7ACF38-86F4-4EBC-B789-B6DD186FCB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89D9505F-ADB8-4519-B1C1-003C8D7E9F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677900" y="508000"/>
          <a:ext cx="9525" cy="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582B279C-68D7-4B40-9B73-B7F04B91B0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553A4664-0763-4273-AFDD-8745E9ABCA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3AEEF73B-F046-48B4-93BF-CED15D79F4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C991625D-253F-400B-BAE9-2F96916C34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E8091CC9-8B30-4954-9212-3BADC36D22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B32F6A56-C1AA-44B2-AE36-805518F996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3CF228EB-1024-4943-9826-C9088E2733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651B9EA5-1076-444A-8EA7-45222E0AA6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FAE3D831-ED17-496C-91CF-AE862F0D76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A43D64C6-738F-4CE6-BA5B-3EE54873B0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197AA271-0F65-4A7E-8BFB-836A2AB7AD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FD7CF650-8AE3-4D4E-AF20-24F64653B3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C4A5AFE6-9B21-4790-B0BE-1FEC9B49BA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9CD13096-37CB-4A0A-8838-AD313C7A5D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8219389F-1DFA-4703-8581-B2B98B2D55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7EE44AA4-CF10-4A9D-B998-A8A236CB96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A944D463-C748-4A84-9CFC-EB06D9C16C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348D2CA7-B898-485D-87CF-D44975059E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6B8B86CE-F2D1-41A2-A116-55A755A68E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16791FB2-FD01-4117-A5BF-7D52B45185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549F8AC6-49E8-40A4-8F67-2967601640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1FA5E20E-1BE8-4FA1-BFB7-780D1DBDC0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6E99DBC8-F3E2-4F80-9077-2F7D97A831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9F914AEA-5305-4559-8589-69B335314A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536AD826-3EA3-459B-B36D-29BF483A7C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F4C16712-91E7-4403-B0B0-4AAF7FC4AD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F47B8D81-218E-4F18-8520-391D9D5735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D7362362-D9C0-4EE2-9BF6-E45FCF64AE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9C2FFD30-402F-405C-BC04-982D57F3BF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3BBB0785-BED9-41E2-BCD6-3EE183CE5E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5CF1D5A1-BC86-4195-A613-8BF7067DC7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591D8305-E8C3-45C1-B884-755FDA11C0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48121D59-A4E8-49A6-85FD-9EE0BD70DB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0DAB8550-53BD-4ABF-A5DC-FB48D4E5DE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75814B53-0144-4349-A470-46856E754E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9EFD627B-AA36-4455-A775-EABA1E29A2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0C596896-27CA-49E0-8895-A639ABD9CA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0A1BCF94-11CA-4518-84FD-189E646630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A76D9101-26A9-413C-9924-E3C7828EE2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17D2FEDA-7F26-4172-A1E0-8DEFFD1621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45E8826D-61FE-4124-B88C-81378CF0A8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43EB09DB-0E10-47FB-94FF-6013396943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9D5196FC-8C6A-47F0-8FFC-0F9C010290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9E11D071-F260-4D35-A3D7-1AC0E4A453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9DC7ED0F-5E61-4F40-8CC0-222A8160F3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7B81429F-5CCC-477B-A9F8-99EB6ED47F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BB126988-F251-4CBC-B177-61BC6BE4E9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FC855DFE-D056-4DB6-9CA0-CA85DFCAF0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4B550F85-61B4-409B-9534-4525AE15EE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AE06A038-5FF1-4450-A102-87180B8B48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B94F0750-DE97-493F-ADDF-1C7892D61A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3813B6C4-CCA2-41EE-A695-1F82C51D30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7646214A-44A8-441D-9730-89E0D5E92B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CE89A979-EF93-4B6C-AAB6-7E3E6409A9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73F3762A-B35B-426C-B72E-7B0B009D90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23AB6C08-67DA-4BB5-8B1C-5417269D46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C7D16CC5-A22E-4AF3-B8E1-6F3B396182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6703F930-DA83-474F-A93D-B66D6FD209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1459572E-D139-41D8-9B7D-6398D2D4C0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905943CD-940A-4D08-ADBC-B3A418514A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687AEBAC-5741-4AD3-BA97-98C1CE72E2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8E7D718B-F0DA-4246-8363-8B2CE28E67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4ED7F3A5-4671-42FC-AD36-E59BF68FD1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53FF1E76-14FB-4B98-AA8B-6BB5DFE902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D8A1FE92-A8C0-41F0-AF2E-DE38D719ED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7AEF45A5-5F33-4042-9BAC-7D9CF9D29E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506EF352-F9ED-4552-A1E1-214F0798FC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C968D6AF-E9CD-40EB-B7C4-42842D8A42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3712DFFA-5528-4015-AA20-2F6F72912A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47892516-A672-419E-96B3-40288C6DAA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EFA712EA-C3F1-4B97-94AE-BF2194C51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13D75BC0-ECBF-4090-98E1-9B3BE50AA0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E105F734-B19B-4C08-B8EC-3248EFF860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30047B89-A258-41C7-9A09-3EEE26CD87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80D54C60-2D80-40F8-A44A-101E470375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9F90468C-EDDE-4027-8205-3B63ADA79B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C0A31667-74BE-4920-9CA9-6594F3D21F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EA4B90B9-058A-4244-8266-78589F31C9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4DEEA6B4-B109-4959-B299-9713408740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3642B324-BDAD-4BE4-86A6-B27153FB26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5320E70B-2EC7-49F9-810A-1A94A8BF88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10091778-F36B-48A5-BEAA-2FD6E8BB2D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0E0F7AF0-7699-4D53-AB0F-9794352930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6172F401-EEC8-4E3B-95A7-9E8A408BB0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00348B74-EF15-4E61-AC78-57ED2B37E4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3BC35250-AAE8-4108-BB53-C23D80700A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307FDB10-AAE6-4D13-AF71-119C36356B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4A209F99-1469-4E50-A617-7D5477F8B3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9F6171E4-2FC4-4EAD-AB4C-A815978BF8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CD29A5ED-53A5-4E5D-8497-66E57E9D63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5EECBEB9-AE63-42DB-BB99-60700BE95D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D9331D73-D795-4DF5-AEDA-5A39FEFA3C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8E5CD8B6-C081-4BBC-A42A-2AE315CE35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E511C2B6-76FE-4C70-BB84-433893CAFB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14130376-2861-4A29-879B-2F27939350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F238E8F3-4520-4993-9E28-26BDDF2964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AB35CBC5-754F-4754-982E-BB3EC00E7D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9AB394C3-FD58-49C4-8C89-6D7B5AAEBF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8A08D00E-1D63-4FB1-92EC-286C1DC9A6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CF009434-33AF-4312-841D-55F4DFC076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15E40DC0-83FC-4609-8C86-DD2524BF06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73529B27-B767-4B82-9A4E-EA7F776D64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14FA688B-8D8D-4897-B54B-CDE598A214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AE660574-65FE-49AD-B4A6-32FE51D330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0CE0EDE7-2D4A-4580-9791-9594B3D55B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253F3C14-B373-4626-8D5B-667DA5CAEA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2FAD64BB-C021-4842-B870-D62490FD72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6F9F8FDA-D4DB-483E-8563-1FBF5141B5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DF6314E8-2715-46B4-A550-755620CBEB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BD49BA60-14DF-4E19-93B7-624E5DA30B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A0C1F310-8B75-453A-9925-AD4C5995F3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6E6B247A-E5BC-417E-9402-1CC86D3E65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D9B69FDD-5438-4AA9-BE81-E39EAF7E6A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FCF5C68E-2741-4C8F-8ADC-FFD7FC55E7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332D886C-B59C-476F-861C-3709CBEB01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5AD94358-7591-4412-AD85-A5C93E0334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F8E442BB-B5F7-4F2A-9991-84A4657D70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724C0B78-7F14-4D11-89E0-3CCCA58D81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260978AF-77EF-490D-A306-7595034C2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B3826085-85D8-478F-84B3-262A247584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E653C829-54AF-4073-95F6-46FC907620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83714392-C9E5-4A08-896D-ECA72482E1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A8195CB6-6829-4B93-A303-C021989D01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3CB8C9F9-5302-4B81-A9B2-CB9DE629B2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D83AA836-A8E3-4279-ADE5-983B0CC486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C3881230-BE42-4BE4-8455-E5F058FCC6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41A8D6F1-EA34-4723-B742-EDAFDCE339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47B8AFF4-4517-46D0-AC07-EFB00C5230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47CA321A-5EF8-4320-A2EE-04869A6AAA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F7A39F0D-4BB9-4A14-9B02-0B7CE2DCCC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5AC03B45-50DE-4EA0-A2E1-8000334F0C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5684CF3F-71B9-4016-B0AB-7B487C1AAE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DDD79D22-60AB-4BAF-B7E4-F56AB0CE35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7401BCDD-88B9-4B45-86CD-C92F19CE85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B7D51F43-0742-4EAD-A9E9-E348E56413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33D929A0-DFF2-4E5E-A189-CC9FA2F568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46F226E6-0850-4427-9274-5A94A7D883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83859EB6-7F58-40B8-BFE9-D8D90E2EB1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14160967-9822-43FD-AB42-2C1694DDEA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E2B014DB-12FF-450B-BEE9-F492E3D128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DF205983-D9B2-4C73-8E67-5BE8CC782B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DC1374B9-F21A-4881-A2BC-E41A20AF76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0F8D1971-8CEA-433E-882F-550C08C023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95865525-AD4E-4C7D-9197-778FA8513E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E2939F26-5C26-46C2-A39E-6F76D8EF2A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0F8539CA-4581-47DE-8525-9EC1A417B6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FC0E342B-4442-4000-AD1D-C42D1E40DD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878397AF-4A86-4BF4-878D-1D2346DF99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1E42F7A3-BB58-416C-8B28-1E79464EAE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DFD1460A-9507-4CCF-801B-0BDDA39E3F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C0008750-BCB0-4C4A-B121-83D56F400E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1CEA0157-0298-4207-A0F3-778679766C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AFBFF95A-A6E7-4C05-A4E8-3D818D0E46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034875A7-820C-4ECF-AA41-3F6AF0DD88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5587EDF9-D762-4F21-8C27-5FA6F82741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8E231E45-374C-4220-B1A0-11EDA04F3A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01B73BB3-354E-4934-A1C6-1866489C64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CF0ABC84-DE5D-4C87-BFBD-6497EF87D4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073B40F2-B835-4279-922E-2E4E96C354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DC70956A-1F62-4B25-9F51-6ACD1DD4A0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EA5C5ACB-D203-4035-B34E-1C8F2CC6A7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A94655CB-15DE-41E3-A77B-95C63BCA68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EAF8958C-2DD1-41F1-AB6B-015FDF051F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300285D3-A7B9-4748-8FF2-6D2C45637F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311055A0-B4A5-4143-9B04-1CB2926988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9289DA7F-395E-4D8D-B6E5-6F0899516D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42D4176C-D4F7-4F7D-B881-6BC2703CA7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3AFE80AD-788C-418F-8FF8-B61D345670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9520D064-8051-4242-BF78-F6A82E91BD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359A21AA-ABDB-4BED-8D4C-7C652244FB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7440B067-94C3-4329-9E84-45A17F14DA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EF876C93-7538-4FA9-BDBD-89C9CA967D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53133935-EF2E-454C-BC5B-0E95E38007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94B3AD32-32B0-4B88-B554-A7861CFD4E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D164A127-944D-4872-AAE0-DE62D93BDD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1015F9D1-0A55-4F4F-B6DB-F07F825527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43DE80DB-F473-46AB-A225-C17A4FD5E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9865112A-3A76-401A-8B8C-BA2A3E4FFF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CF599D55-52C7-4870-87B5-EB742E921C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C650DB9F-010F-42A5-B883-C9B80EBF7D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CE01CEBC-4315-4461-95CD-1DDAE202B9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2129AF05-D004-45CE-8ED5-F3E03DFCBF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7F0F42B7-0B7C-4F13-A721-D64205FA99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283EC0EF-1C6D-4849-A568-0D38A3EED8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DCD384AE-99CC-4CEE-870F-0A33CAB35E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7D5DEC03-71B8-41E5-BB94-29B7FD68CE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289381EF-CFE0-4F67-97B9-D73C35A07D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4188B4FC-C6F6-43CF-B70E-AF037B5E65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38A5C2A3-1E8E-47E4-B20E-39B586F338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56A115F6-E3D2-4285-BD12-E8E12514C8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14124003-90E7-43C1-9139-73CF3ADA42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00D8ED11-8590-4EB1-872D-9CFCEE784C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6" name="Picture 1">
          <a:extLst>
            <a:ext uri="{FF2B5EF4-FFF2-40B4-BE49-F238E27FC236}">
              <a16:creationId xmlns:a16="http://schemas.microsoft.com/office/drawing/2014/main" id="{B65F4639-D1E6-4179-85C6-7268E38523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7" name="Picture 2">
          <a:extLst>
            <a:ext uri="{FF2B5EF4-FFF2-40B4-BE49-F238E27FC236}">
              <a16:creationId xmlns:a16="http://schemas.microsoft.com/office/drawing/2014/main" id="{266BB3CB-1F1C-4FD5-A39D-5368343AA2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8" name="Picture 3">
          <a:extLst>
            <a:ext uri="{FF2B5EF4-FFF2-40B4-BE49-F238E27FC236}">
              <a16:creationId xmlns:a16="http://schemas.microsoft.com/office/drawing/2014/main" id="{C63453F2-09C0-4D52-BCA3-7CEEB98AF3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9" name="Picture 4">
          <a:extLst>
            <a:ext uri="{FF2B5EF4-FFF2-40B4-BE49-F238E27FC236}">
              <a16:creationId xmlns:a16="http://schemas.microsoft.com/office/drawing/2014/main" id="{2295FA13-AE2B-4F99-BDCE-26141299D5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0" name="Picture 5">
          <a:extLst>
            <a:ext uri="{FF2B5EF4-FFF2-40B4-BE49-F238E27FC236}">
              <a16:creationId xmlns:a16="http://schemas.microsoft.com/office/drawing/2014/main" id="{CDCFFF5F-F29C-4A32-8922-EA0D5408ED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1" name="Picture 6">
          <a:extLst>
            <a:ext uri="{FF2B5EF4-FFF2-40B4-BE49-F238E27FC236}">
              <a16:creationId xmlns:a16="http://schemas.microsoft.com/office/drawing/2014/main" id="{175ABBDC-287F-40A6-9B2E-3B2995CBF7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2" name="Picture 7">
          <a:extLst>
            <a:ext uri="{FF2B5EF4-FFF2-40B4-BE49-F238E27FC236}">
              <a16:creationId xmlns:a16="http://schemas.microsoft.com/office/drawing/2014/main" id="{F41C5FBC-FEB1-4F06-A737-AC8C77865D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3" name="Picture 8">
          <a:extLst>
            <a:ext uri="{FF2B5EF4-FFF2-40B4-BE49-F238E27FC236}">
              <a16:creationId xmlns:a16="http://schemas.microsoft.com/office/drawing/2014/main" id="{F914A768-0651-4061-B292-F62B44F816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4" name="Picture 9">
          <a:extLst>
            <a:ext uri="{FF2B5EF4-FFF2-40B4-BE49-F238E27FC236}">
              <a16:creationId xmlns:a16="http://schemas.microsoft.com/office/drawing/2014/main" id="{BC1E169F-C87A-433B-8819-9CF7EB763A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5" name="Picture 10">
          <a:extLst>
            <a:ext uri="{FF2B5EF4-FFF2-40B4-BE49-F238E27FC236}">
              <a16:creationId xmlns:a16="http://schemas.microsoft.com/office/drawing/2014/main" id="{CF7C8B29-50D1-4431-A1F9-69C66B4C73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6" name="Picture 11">
          <a:extLst>
            <a:ext uri="{FF2B5EF4-FFF2-40B4-BE49-F238E27FC236}">
              <a16:creationId xmlns:a16="http://schemas.microsoft.com/office/drawing/2014/main" id="{F3BE6817-0B9D-4DBD-A599-5F8B390D08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7" name="Picture 12">
          <a:extLst>
            <a:ext uri="{FF2B5EF4-FFF2-40B4-BE49-F238E27FC236}">
              <a16:creationId xmlns:a16="http://schemas.microsoft.com/office/drawing/2014/main" id="{EC2EACC7-EEA2-4940-B9DB-524E81D980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8" name="Picture 13">
          <a:extLst>
            <a:ext uri="{FF2B5EF4-FFF2-40B4-BE49-F238E27FC236}">
              <a16:creationId xmlns:a16="http://schemas.microsoft.com/office/drawing/2014/main" id="{7E41BC99-2AF7-4F36-8ED4-900EA44A2F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9" name="Picture 14">
          <a:extLst>
            <a:ext uri="{FF2B5EF4-FFF2-40B4-BE49-F238E27FC236}">
              <a16:creationId xmlns:a16="http://schemas.microsoft.com/office/drawing/2014/main" id="{081AE258-0B31-4463-8E6A-0DBD777F5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0" name="Picture 15">
          <a:extLst>
            <a:ext uri="{FF2B5EF4-FFF2-40B4-BE49-F238E27FC236}">
              <a16:creationId xmlns:a16="http://schemas.microsoft.com/office/drawing/2014/main" id="{A0420338-E938-40C9-9D31-6033F02E0A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1" name="Picture 16">
          <a:extLst>
            <a:ext uri="{FF2B5EF4-FFF2-40B4-BE49-F238E27FC236}">
              <a16:creationId xmlns:a16="http://schemas.microsoft.com/office/drawing/2014/main" id="{25C9FAE2-4784-4BC4-AAC4-D509BA0702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2" name="Picture 17">
          <a:extLst>
            <a:ext uri="{FF2B5EF4-FFF2-40B4-BE49-F238E27FC236}">
              <a16:creationId xmlns:a16="http://schemas.microsoft.com/office/drawing/2014/main" id="{5C3C5602-7470-4AF8-B98C-3913568E2C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3" name="Picture 18">
          <a:extLst>
            <a:ext uri="{FF2B5EF4-FFF2-40B4-BE49-F238E27FC236}">
              <a16:creationId xmlns:a16="http://schemas.microsoft.com/office/drawing/2014/main" id="{2F4A00A5-9C49-4A44-8223-C65B41B68A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4" name="Picture 19">
          <a:extLst>
            <a:ext uri="{FF2B5EF4-FFF2-40B4-BE49-F238E27FC236}">
              <a16:creationId xmlns:a16="http://schemas.microsoft.com/office/drawing/2014/main" id="{A0CBCD12-3E12-4206-B069-4F7EFB8A7A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5" name="Picture 20">
          <a:extLst>
            <a:ext uri="{FF2B5EF4-FFF2-40B4-BE49-F238E27FC236}">
              <a16:creationId xmlns:a16="http://schemas.microsoft.com/office/drawing/2014/main" id="{D6F5815F-287C-4385-8600-F331721301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6" name="Picture 21">
          <a:extLst>
            <a:ext uri="{FF2B5EF4-FFF2-40B4-BE49-F238E27FC236}">
              <a16:creationId xmlns:a16="http://schemas.microsoft.com/office/drawing/2014/main" id="{F565D1C1-2E69-4C91-8145-17863C491B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7" name="Picture 22">
          <a:extLst>
            <a:ext uri="{FF2B5EF4-FFF2-40B4-BE49-F238E27FC236}">
              <a16:creationId xmlns:a16="http://schemas.microsoft.com/office/drawing/2014/main" id="{96C3DADA-A92D-41BA-840A-104F5E4E67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8" name="Picture 23">
          <a:extLst>
            <a:ext uri="{FF2B5EF4-FFF2-40B4-BE49-F238E27FC236}">
              <a16:creationId xmlns:a16="http://schemas.microsoft.com/office/drawing/2014/main" id="{311DD44C-3DF1-46CA-9846-F8DBDAF181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9" name="Picture 24">
          <a:extLst>
            <a:ext uri="{FF2B5EF4-FFF2-40B4-BE49-F238E27FC236}">
              <a16:creationId xmlns:a16="http://schemas.microsoft.com/office/drawing/2014/main" id="{D9F567E6-F227-42D9-9A95-9814DA7740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0" name="Picture 25">
          <a:extLst>
            <a:ext uri="{FF2B5EF4-FFF2-40B4-BE49-F238E27FC236}">
              <a16:creationId xmlns:a16="http://schemas.microsoft.com/office/drawing/2014/main" id="{5D6E3014-F161-4C4E-918A-DA08624D14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1" name="Picture 26">
          <a:extLst>
            <a:ext uri="{FF2B5EF4-FFF2-40B4-BE49-F238E27FC236}">
              <a16:creationId xmlns:a16="http://schemas.microsoft.com/office/drawing/2014/main" id="{040E0E4D-3F76-4285-8E7A-BBE0AA16FC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2" name="Picture 27">
          <a:extLst>
            <a:ext uri="{FF2B5EF4-FFF2-40B4-BE49-F238E27FC236}">
              <a16:creationId xmlns:a16="http://schemas.microsoft.com/office/drawing/2014/main" id="{DE00D9E5-B5CC-4C5B-BB17-C9922A7129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3" name="Picture 28">
          <a:extLst>
            <a:ext uri="{FF2B5EF4-FFF2-40B4-BE49-F238E27FC236}">
              <a16:creationId xmlns:a16="http://schemas.microsoft.com/office/drawing/2014/main" id="{622ADC2B-A955-43A8-97CF-F5378821A1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4" name="Picture 29">
          <a:extLst>
            <a:ext uri="{FF2B5EF4-FFF2-40B4-BE49-F238E27FC236}">
              <a16:creationId xmlns:a16="http://schemas.microsoft.com/office/drawing/2014/main" id="{7879AB37-02A1-49D5-9998-66F38B3169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5" name="Picture 30">
          <a:extLst>
            <a:ext uri="{FF2B5EF4-FFF2-40B4-BE49-F238E27FC236}">
              <a16:creationId xmlns:a16="http://schemas.microsoft.com/office/drawing/2014/main" id="{C560C137-D270-415C-9839-628913DE32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6" name="Picture 33">
          <a:extLst>
            <a:ext uri="{FF2B5EF4-FFF2-40B4-BE49-F238E27FC236}">
              <a16:creationId xmlns:a16="http://schemas.microsoft.com/office/drawing/2014/main" id="{6CC29E8A-677F-4817-9E11-E93A48B55D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7" name="Picture 34">
          <a:extLst>
            <a:ext uri="{FF2B5EF4-FFF2-40B4-BE49-F238E27FC236}">
              <a16:creationId xmlns:a16="http://schemas.microsoft.com/office/drawing/2014/main" id="{89E4B688-4961-4202-972D-C2033D361F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98" name="Picture 1">
          <a:extLst>
            <a:ext uri="{FF2B5EF4-FFF2-40B4-BE49-F238E27FC236}">
              <a16:creationId xmlns:a16="http://schemas.microsoft.com/office/drawing/2014/main" id="{1B3C0AF5-8349-4716-818E-EFBA5658E1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99" name="Picture 2">
          <a:extLst>
            <a:ext uri="{FF2B5EF4-FFF2-40B4-BE49-F238E27FC236}">
              <a16:creationId xmlns:a16="http://schemas.microsoft.com/office/drawing/2014/main" id="{EB5E8EFC-0856-4A0B-A04D-623F57EEE6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0" name="Picture 3">
          <a:extLst>
            <a:ext uri="{FF2B5EF4-FFF2-40B4-BE49-F238E27FC236}">
              <a16:creationId xmlns:a16="http://schemas.microsoft.com/office/drawing/2014/main" id="{1FD35BBF-DCD1-4B23-BC8D-C33AA04A5E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1" name="Picture 4">
          <a:extLst>
            <a:ext uri="{FF2B5EF4-FFF2-40B4-BE49-F238E27FC236}">
              <a16:creationId xmlns:a16="http://schemas.microsoft.com/office/drawing/2014/main" id="{1E614405-4C65-4E4F-96FF-F9B01C9CB8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2" name="Picture 5">
          <a:extLst>
            <a:ext uri="{FF2B5EF4-FFF2-40B4-BE49-F238E27FC236}">
              <a16:creationId xmlns:a16="http://schemas.microsoft.com/office/drawing/2014/main" id="{625FC5C9-E076-4843-BFEA-A0CCF31C8B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3" name="Picture 6">
          <a:extLst>
            <a:ext uri="{FF2B5EF4-FFF2-40B4-BE49-F238E27FC236}">
              <a16:creationId xmlns:a16="http://schemas.microsoft.com/office/drawing/2014/main" id="{39AB681E-681C-45B0-B3BD-523A90C75B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4" name="Picture 7">
          <a:extLst>
            <a:ext uri="{FF2B5EF4-FFF2-40B4-BE49-F238E27FC236}">
              <a16:creationId xmlns:a16="http://schemas.microsoft.com/office/drawing/2014/main" id="{BCE4979D-82AC-4620-B6B0-69F307F6E4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5" name="Picture 8">
          <a:extLst>
            <a:ext uri="{FF2B5EF4-FFF2-40B4-BE49-F238E27FC236}">
              <a16:creationId xmlns:a16="http://schemas.microsoft.com/office/drawing/2014/main" id="{149E7B9E-C9FF-4C05-9831-77C8DA8D54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6" name="Picture 9">
          <a:extLst>
            <a:ext uri="{FF2B5EF4-FFF2-40B4-BE49-F238E27FC236}">
              <a16:creationId xmlns:a16="http://schemas.microsoft.com/office/drawing/2014/main" id="{CA6B5865-DBE9-4DFF-B7F9-775C58C3CA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7" name="Picture 10">
          <a:extLst>
            <a:ext uri="{FF2B5EF4-FFF2-40B4-BE49-F238E27FC236}">
              <a16:creationId xmlns:a16="http://schemas.microsoft.com/office/drawing/2014/main" id="{3ED5B857-D1F5-4038-82DA-37B32BCF66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8" name="Picture 11">
          <a:extLst>
            <a:ext uri="{FF2B5EF4-FFF2-40B4-BE49-F238E27FC236}">
              <a16:creationId xmlns:a16="http://schemas.microsoft.com/office/drawing/2014/main" id="{123A6B88-EA00-4F5D-81CC-9BE5AAA859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09" name="Picture 12">
          <a:extLst>
            <a:ext uri="{FF2B5EF4-FFF2-40B4-BE49-F238E27FC236}">
              <a16:creationId xmlns:a16="http://schemas.microsoft.com/office/drawing/2014/main" id="{6EE6439E-14C4-46A6-8AF3-15A94651CE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0" name="Picture 13">
          <a:extLst>
            <a:ext uri="{FF2B5EF4-FFF2-40B4-BE49-F238E27FC236}">
              <a16:creationId xmlns:a16="http://schemas.microsoft.com/office/drawing/2014/main" id="{89BA3521-25C7-418D-A468-058319152F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1" name="Picture 14">
          <a:extLst>
            <a:ext uri="{FF2B5EF4-FFF2-40B4-BE49-F238E27FC236}">
              <a16:creationId xmlns:a16="http://schemas.microsoft.com/office/drawing/2014/main" id="{F361EF39-4176-4317-B802-E024AE2F3F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2" name="Picture 15">
          <a:extLst>
            <a:ext uri="{FF2B5EF4-FFF2-40B4-BE49-F238E27FC236}">
              <a16:creationId xmlns:a16="http://schemas.microsoft.com/office/drawing/2014/main" id="{3D19C699-8674-4077-B81E-964BD923FE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3" name="Picture 16">
          <a:extLst>
            <a:ext uri="{FF2B5EF4-FFF2-40B4-BE49-F238E27FC236}">
              <a16:creationId xmlns:a16="http://schemas.microsoft.com/office/drawing/2014/main" id="{7A066A49-1CF4-4F4F-8009-E75EBD9E36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4" name="Picture 17">
          <a:extLst>
            <a:ext uri="{FF2B5EF4-FFF2-40B4-BE49-F238E27FC236}">
              <a16:creationId xmlns:a16="http://schemas.microsoft.com/office/drawing/2014/main" id="{CEA63483-C0E5-4C1F-A6B3-0ECF7FBB05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5" name="Picture 18">
          <a:extLst>
            <a:ext uri="{FF2B5EF4-FFF2-40B4-BE49-F238E27FC236}">
              <a16:creationId xmlns:a16="http://schemas.microsoft.com/office/drawing/2014/main" id="{B3D30E07-8ECE-49FF-9590-1FA3FA7D84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6" name="Picture 19">
          <a:extLst>
            <a:ext uri="{FF2B5EF4-FFF2-40B4-BE49-F238E27FC236}">
              <a16:creationId xmlns:a16="http://schemas.microsoft.com/office/drawing/2014/main" id="{21427BD4-6058-4EF4-B6B1-A71ED665F4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7" name="Picture 20">
          <a:extLst>
            <a:ext uri="{FF2B5EF4-FFF2-40B4-BE49-F238E27FC236}">
              <a16:creationId xmlns:a16="http://schemas.microsoft.com/office/drawing/2014/main" id="{927A1650-514F-4628-A641-A10B18315C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8" name="Picture 21">
          <a:extLst>
            <a:ext uri="{FF2B5EF4-FFF2-40B4-BE49-F238E27FC236}">
              <a16:creationId xmlns:a16="http://schemas.microsoft.com/office/drawing/2014/main" id="{68D4B81D-A0CE-4E1D-8DC4-8F68D4B86B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19" name="Picture 22">
          <a:extLst>
            <a:ext uri="{FF2B5EF4-FFF2-40B4-BE49-F238E27FC236}">
              <a16:creationId xmlns:a16="http://schemas.microsoft.com/office/drawing/2014/main" id="{97571766-800A-449B-BA74-BD49DE09D5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0" name="Picture 23">
          <a:extLst>
            <a:ext uri="{FF2B5EF4-FFF2-40B4-BE49-F238E27FC236}">
              <a16:creationId xmlns:a16="http://schemas.microsoft.com/office/drawing/2014/main" id="{49AD652E-545D-4AAB-8F88-F5D71C4C0A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1" name="Picture 24">
          <a:extLst>
            <a:ext uri="{FF2B5EF4-FFF2-40B4-BE49-F238E27FC236}">
              <a16:creationId xmlns:a16="http://schemas.microsoft.com/office/drawing/2014/main" id="{DBA82F23-8225-4F57-AAB4-A540567C05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2" name="Picture 25">
          <a:extLst>
            <a:ext uri="{FF2B5EF4-FFF2-40B4-BE49-F238E27FC236}">
              <a16:creationId xmlns:a16="http://schemas.microsoft.com/office/drawing/2014/main" id="{61EEFF5A-11AD-4650-A4AB-82860953CC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3" name="Picture 26">
          <a:extLst>
            <a:ext uri="{FF2B5EF4-FFF2-40B4-BE49-F238E27FC236}">
              <a16:creationId xmlns:a16="http://schemas.microsoft.com/office/drawing/2014/main" id="{1C9625D3-46FD-405B-8E71-90AA2D4ADB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4" name="Picture 27">
          <a:extLst>
            <a:ext uri="{FF2B5EF4-FFF2-40B4-BE49-F238E27FC236}">
              <a16:creationId xmlns:a16="http://schemas.microsoft.com/office/drawing/2014/main" id="{205D0C97-D740-4D3B-A024-255D89AD31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5" name="Picture 28">
          <a:extLst>
            <a:ext uri="{FF2B5EF4-FFF2-40B4-BE49-F238E27FC236}">
              <a16:creationId xmlns:a16="http://schemas.microsoft.com/office/drawing/2014/main" id="{8E6DDEDB-5092-43C2-BD41-D0E00956D8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6" name="Picture 29">
          <a:extLst>
            <a:ext uri="{FF2B5EF4-FFF2-40B4-BE49-F238E27FC236}">
              <a16:creationId xmlns:a16="http://schemas.microsoft.com/office/drawing/2014/main" id="{CC79D338-5FA4-40EB-B7A1-E38D75308C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7" name="Picture 30">
          <a:extLst>
            <a:ext uri="{FF2B5EF4-FFF2-40B4-BE49-F238E27FC236}">
              <a16:creationId xmlns:a16="http://schemas.microsoft.com/office/drawing/2014/main" id="{91667577-B165-4E85-955F-7EF0ECC409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8" name="Picture 33">
          <a:extLst>
            <a:ext uri="{FF2B5EF4-FFF2-40B4-BE49-F238E27FC236}">
              <a16:creationId xmlns:a16="http://schemas.microsoft.com/office/drawing/2014/main" id="{B331CC63-9529-475B-B330-7C1FD75662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129" name="Picture 34">
          <a:extLst>
            <a:ext uri="{FF2B5EF4-FFF2-40B4-BE49-F238E27FC236}">
              <a16:creationId xmlns:a16="http://schemas.microsoft.com/office/drawing/2014/main" id="{AA10852E-A37B-418F-A376-912BD53BFF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9525</xdr:colOff>
      <xdr:row>2</xdr:row>
      <xdr:rowOff>0</xdr:rowOff>
    </xdr:to>
    <xdr:pic>
      <xdr:nvPicPr>
        <xdr:cNvPr id="2" name="Picture 1">
          <a:extLst>
            <a:ext uri="{FF2B5EF4-FFF2-40B4-BE49-F238E27FC236}">
              <a16:creationId xmlns:a16="http://schemas.microsoft.com/office/drawing/2014/main" id="{23F9EDB0-6EAE-4EE3-89A3-1862A7F699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3" name="Picture 2">
          <a:extLst>
            <a:ext uri="{FF2B5EF4-FFF2-40B4-BE49-F238E27FC236}">
              <a16:creationId xmlns:a16="http://schemas.microsoft.com/office/drawing/2014/main" id="{ECADD5E7-CF01-46C7-8EDB-AD4422B800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4" name="Picture 3">
          <a:extLst>
            <a:ext uri="{FF2B5EF4-FFF2-40B4-BE49-F238E27FC236}">
              <a16:creationId xmlns:a16="http://schemas.microsoft.com/office/drawing/2014/main" id="{71BA8A1A-A38F-4219-815F-F068D782D2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5" name="Picture 4">
          <a:extLst>
            <a:ext uri="{FF2B5EF4-FFF2-40B4-BE49-F238E27FC236}">
              <a16:creationId xmlns:a16="http://schemas.microsoft.com/office/drawing/2014/main" id="{04F71547-8921-47AF-80DE-9C0D2885E2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6" name="Picture 5">
          <a:extLst>
            <a:ext uri="{FF2B5EF4-FFF2-40B4-BE49-F238E27FC236}">
              <a16:creationId xmlns:a16="http://schemas.microsoft.com/office/drawing/2014/main" id="{8342328C-A686-4372-BC08-8F209298A1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7" name="Picture 6">
          <a:extLst>
            <a:ext uri="{FF2B5EF4-FFF2-40B4-BE49-F238E27FC236}">
              <a16:creationId xmlns:a16="http://schemas.microsoft.com/office/drawing/2014/main" id="{95A6CA73-6531-431A-A553-C6DDC3F8D2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8" name="Picture 7">
          <a:extLst>
            <a:ext uri="{FF2B5EF4-FFF2-40B4-BE49-F238E27FC236}">
              <a16:creationId xmlns:a16="http://schemas.microsoft.com/office/drawing/2014/main" id="{4C9FE783-B6DC-4CD2-979B-9B6E4C8209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9" name="Picture 8">
          <a:extLst>
            <a:ext uri="{FF2B5EF4-FFF2-40B4-BE49-F238E27FC236}">
              <a16:creationId xmlns:a16="http://schemas.microsoft.com/office/drawing/2014/main" id="{160D6AEE-5B20-4287-A579-5B17486B31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0" name="Picture 9">
          <a:extLst>
            <a:ext uri="{FF2B5EF4-FFF2-40B4-BE49-F238E27FC236}">
              <a16:creationId xmlns:a16="http://schemas.microsoft.com/office/drawing/2014/main" id="{959C7FF7-EC6B-4EF5-848E-B65F318CFA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1" name="Picture 10">
          <a:extLst>
            <a:ext uri="{FF2B5EF4-FFF2-40B4-BE49-F238E27FC236}">
              <a16:creationId xmlns:a16="http://schemas.microsoft.com/office/drawing/2014/main" id="{BBB15BA8-710F-41F9-AF89-4CABF1C9C8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2" name="Picture 11">
          <a:extLst>
            <a:ext uri="{FF2B5EF4-FFF2-40B4-BE49-F238E27FC236}">
              <a16:creationId xmlns:a16="http://schemas.microsoft.com/office/drawing/2014/main" id="{B2F11D5D-96CE-4338-8F1B-2090D712AB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3" name="Picture 12">
          <a:extLst>
            <a:ext uri="{FF2B5EF4-FFF2-40B4-BE49-F238E27FC236}">
              <a16:creationId xmlns:a16="http://schemas.microsoft.com/office/drawing/2014/main" id="{FC03E4D5-237D-408B-A33A-2B383B2C79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4" name="Picture 13">
          <a:extLst>
            <a:ext uri="{FF2B5EF4-FFF2-40B4-BE49-F238E27FC236}">
              <a16:creationId xmlns:a16="http://schemas.microsoft.com/office/drawing/2014/main" id="{DEEB8ED5-020C-4011-98C4-BC6AF4C57E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5" name="Picture 14">
          <a:extLst>
            <a:ext uri="{FF2B5EF4-FFF2-40B4-BE49-F238E27FC236}">
              <a16:creationId xmlns:a16="http://schemas.microsoft.com/office/drawing/2014/main" id="{5690B751-3865-4C3B-94AB-68CB1418AD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6" name="Picture 15">
          <a:extLst>
            <a:ext uri="{FF2B5EF4-FFF2-40B4-BE49-F238E27FC236}">
              <a16:creationId xmlns:a16="http://schemas.microsoft.com/office/drawing/2014/main" id="{38BA3FC0-D090-4E62-A0F2-8CD7E1A5A7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7" name="Picture 16">
          <a:extLst>
            <a:ext uri="{FF2B5EF4-FFF2-40B4-BE49-F238E27FC236}">
              <a16:creationId xmlns:a16="http://schemas.microsoft.com/office/drawing/2014/main" id="{433B9871-9DB9-480B-9C66-D4E50600A8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8" name="Picture 17">
          <a:extLst>
            <a:ext uri="{FF2B5EF4-FFF2-40B4-BE49-F238E27FC236}">
              <a16:creationId xmlns:a16="http://schemas.microsoft.com/office/drawing/2014/main" id="{8BE9A292-69D3-436B-91A9-973AF6CBC1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19" name="Picture 18">
          <a:extLst>
            <a:ext uri="{FF2B5EF4-FFF2-40B4-BE49-F238E27FC236}">
              <a16:creationId xmlns:a16="http://schemas.microsoft.com/office/drawing/2014/main" id="{4141ED9C-7C13-4546-ACCD-02C06E46C5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0" name="Picture 19">
          <a:extLst>
            <a:ext uri="{FF2B5EF4-FFF2-40B4-BE49-F238E27FC236}">
              <a16:creationId xmlns:a16="http://schemas.microsoft.com/office/drawing/2014/main" id="{EDBF6B91-8812-4E67-A8A9-F37F57A2D5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1" name="Picture 20">
          <a:extLst>
            <a:ext uri="{FF2B5EF4-FFF2-40B4-BE49-F238E27FC236}">
              <a16:creationId xmlns:a16="http://schemas.microsoft.com/office/drawing/2014/main" id="{1B930381-6092-413B-B528-822DF7FE5A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2" name="Picture 21">
          <a:extLst>
            <a:ext uri="{FF2B5EF4-FFF2-40B4-BE49-F238E27FC236}">
              <a16:creationId xmlns:a16="http://schemas.microsoft.com/office/drawing/2014/main" id="{249A9302-AEC9-4D36-8BCE-6557E6228C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3" name="Picture 22">
          <a:extLst>
            <a:ext uri="{FF2B5EF4-FFF2-40B4-BE49-F238E27FC236}">
              <a16:creationId xmlns:a16="http://schemas.microsoft.com/office/drawing/2014/main" id="{CD39F6FA-1A93-4A01-BC13-BCF75D481A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4" name="Picture 23">
          <a:extLst>
            <a:ext uri="{FF2B5EF4-FFF2-40B4-BE49-F238E27FC236}">
              <a16:creationId xmlns:a16="http://schemas.microsoft.com/office/drawing/2014/main" id="{2A6B1F42-E7CB-4DF7-9EE2-07E0F5BB27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5" name="Picture 24">
          <a:extLst>
            <a:ext uri="{FF2B5EF4-FFF2-40B4-BE49-F238E27FC236}">
              <a16:creationId xmlns:a16="http://schemas.microsoft.com/office/drawing/2014/main" id="{1C46B3C9-210A-43F9-B774-AD32460784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6" name="Picture 25">
          <a:extLst>
            <a:ext uri="{FF2B5EF4-FFF2-40B4-BE49-F238E27FC236}">
              <a16:creationId xmlns:a16="http://schemas.microsoft.com/office/drawing/2014/main" id="{FC2216F0-474F-47C8-B49C-12B24231B2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7" name="Picture 26">
          <a:extLst>
            <a:ext uri="{FF2B5EF4-FFF2-40B4-BE49-F238E27FC236}">
              <a16:creationId xmlns:a16="http://schemas.microsoft.com/office/drawing/2014/main" id="{F0A552EE-C805-4BF2-B722-3D9D70BC17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8" name="Picture 27">
          <a:extLst>
            <a:ext uri="{FF2B5EF4-FFF2-40B4-BE49-F238E27FC236}">
              <a16:creationId xmlns:a16="http://schemas.microsoft.com/office/drawing/2014/main" id="{F8FD601B-C68D-457A-8F17-6AFF525C77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29" name="Picture 28">
          <a:extLst>
            <a:ext uri="{FF2B5EF4-FFF2-40B4-BE49-F238E27FC236}">
              <a16:creationId xmlns:a16="http://schemas.microsoft.com/office/drawing/2014/main" id="{373C03D1-3A52-4616-93B6-50D99EA7C0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30" name="Picture 29">
          <a:extLst>
            <a:ext uri="{FF2B5EF4-FFF2-40B4-BE49-F238E27FC236}">
              <a16:creationId xmlns:a16="http://schemas.microsoft.com/office/drawing/2014/main" id="{078D43CD-0A32-47E7-96C1-F237AF7716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31" name="Picture 30">
          <a:extLst>
            <a:ext uri="{FF2B5EF4-FFF2-40B4-BE49-F238E27FC236}">
              <a16:creationId xmlns:a16="http://schemas.microsoft.com/office/drawing/2014/main" id="{09BC9AAB-EB0A-4187-B6D1-C90EC2D380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32" name="Picture 33">
          <a:extLst>
            <a:ext uri="{FF2B5EF4-FFF2-40B4-BE49-F238E27FC236}">
              <a16:creationId xmlns:a16="http://schemas.microsoft.com/office/drawing/2014/main" id="{CAD0F0E5-FB8B-4C10-9CEB-D83C1F9F24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twoCellAnchor editAs="oneCell">
    <xdr:from>
      <xdr:col>8</xdr:col>
      <xdr:colOff>0</xdr:colOff>
      <xdr:row>2</xdr:row>
      <xdr:rowOff>0</xdr:rowOff>
    </xdr:from>
    <xdr:to>
      <xdr:col>8</xdr:col>
      <xdr:colOff>9525</xdr:colOff>
      <xdr:row>2</xdr:row>
      <xdr:rowOff>0</xdr:rowOff>
    </xdr:to>
    <xdr:pic>
      <xdr:nvPicPr>
        <xdr:cNvPr id="33" name="Picture 34">
          <a:extLst>
            <a:ext uri="{FF2B5EF4-FFF2-40B4-BE49-F238E27FC236}">
              <a16:creationId xmlns:a16="http://schemas.microsoft.com/office/drawing/2014/main" id="{6CBBC218-BE01-4612-981A-8BDF885255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34600" y="533400"/>
          <a:ext cx="9525"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1F3235AE-6580-46A6-9A53-722764CB2D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8FA06D4D-D155-4EEC-8499-33086E32DE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38475FF8-73F6-43C5-858F-B3513EA3CA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704B96BB-40CF-4F6B-8C28-BE6C7B31FE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BB13C151-8CA2-487F-B48B-5EEBDE801E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9E5C6388-26C1-480F-A32C-F94FA84C81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4AC0F996-6A71-414C-82CF-FD343D57D5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2F8A6985-9750-48FD-96DC-2A2B3C7A3B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EFA86BBF-E57D-43AD-A84C-FC78C2CD1E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58BA8AE4-68BC-4BD1-9658-AF85C98F7A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9E6A85B0-8CBC-4D40-B344-04F44EEBFD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D10EF4FA-F5FF-44FD-81BF-DEF8330463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BE25E70D-4AF4-4F0E-B2C5-7F5348C3E8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5A25BE8D-BD7F-4D79-AF6B-15E7F88418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39E2126B-893A-4848-9D28-6D138A6496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D52E9ADB-30D7-4F8E-BB57-840542328C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76CF836D-4771-4FF1-86A0-85565E1FFC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818706AD-E52F-4E15-B8EF-154C90A68E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D7AE613D-6354-4353-85D2-C21EE3F72F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1B2F6492-983D-460C-9CA3-98593A1037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61CFB438-4D71-418B-9CA3-43A4C5A248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52FBF199-240D-4FF8-B888-005CE8C0A7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9C4CF10D-B3AD-41F1-BB60-1ADFDF8956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7395528C-24D1-420E-8789-5EB505FDD5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4D8007EE-08E6-4C99-906B-1CDBC6D9D5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EAB091FB-2DBB-4BB6-82DB-08366743CF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BBB563E6-EE28-4800-9256-9BB61FED6E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968C6145-EB36-4187-8309-2CEB4CD4D1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0569F59A-53A6-48B2-8C5D-DD8209FBA7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C5E27126-12E7-456A-B7FF-0A8A973B38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F0D24D65-8BA7-4AD3-895D-AD1CF63A70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6AA2864A-83F3-466C-AAE1-A999B3ACC4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9137E167-6C0E-494C-B3FA-17B63CED7D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F9A16208-BA2E-476D-BC43-A9017CB15A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6F38F61E-200B-4DA4-97F8-B874F5897D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62EFD4E6-96C8-4270-AEDF-C0CEBFD177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1808C863-82E8-4172-A07B-9EB24B93FC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E4731522-D56C-4879-A44F-6A821479C0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2F13D1B1-EB64-4A99-A74F-6C4B399E3B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DDDA6523-4F7C-4AC8-BB9F-EE67282261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E350EAD0-A913-4836-9E2B-0E32226927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6AF7DD8C-8643-46CD-80C5-BC9666811E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17228627-AEC8-4791-8F48-33BCE541E3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60767390-A2AA-4494-82E5-2AC06D8D97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94DBC1C4-4DF0-4641-AE70-82F51295CA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B8ABE28E-9615-423A-9982-85337FB17A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AA6E3602-E0C1-4E2C-9DC2-64F8016FF9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428C9DEE-0891-4F4A-B694-DA749F86D2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9C7E4108-D90F-43B4-83A1-5FF9C0C26B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A7B8B070-92A7-4866-9F47-9C07A24284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DBA0A375-938D-40E4-AAAE-9D3608E264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1B0C2738-5C98-4DF2-ACBF-45B67B4283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1288D9CC-4C1E-420A-BDD2-152CF6E161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C581C3CE-0079-4C8F-9B63-76547CE86D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9DD3A8CE-00B9-490B-88B5-6A3CCE96A1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AF9705CF-8CB1-4404-BC50-595B5D48D2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636EC392-E6F1-4E94-9B25-7677A1A60E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366B07F7-6229-4E63-AA8C-9CB0DAAF6D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B0839AE6-C8AE-4DA5-8CC7-C2305C364D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FFDD7BE5-426A-4653-9099-CFE117B125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E4A2FDB3-4BE5-4288-89CF-609B65046A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3E080CD7-BBFA-4BA8-B9C2-721685B45F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9DC604B8-7792-4E19-9600-27F5903F32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6AD84778-AFE8-429E-8F84-1C94729D7C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E7E150AB-7A8D-440E-A6AA-92626FD2C9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658B0D60-43DD-4D1B-ABD6-143F17EA9F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2F5F4E68-3B28-4647-B4B2-95D04561D9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D30C0DA0-40D2-4B48-8085-7128111769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C24A5246-6FF8-4C29-909C-B85CD4F90F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943FE091-570D-463E-AA8E-F760B04E0B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ECA78BA4-7F68-4859-B204-3E04B16B12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28B10430-A6C5-48BE-9E4B-600591D1FB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2E3CE1CA-2808-41B6-A6C1-F6C6D83C29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836C1BD7-B60A-4E3B-A82D-A0613A7586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0BEDC7C6-2C31-4C4C-9A54-E57A01B945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7FD0CE37-B30C-4699-B171-62531F115B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E8C65328-0F85-4D39-A292-879497D802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CB2EFE59-CA4F-4158-8A1F-FB68169F2E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946E78C3-7674-462D-A893-34E4710803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8B25EE44-80B2-4024-B802-6D5A327446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A62EF5DE-A9A6-41B8-82AA-7D42437B45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CC07655A-A997-434D-A732-B22BC2BE16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FCF75D8A-3A57-463D-AA0B-15FC191CD9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3A89AE92-DB02-4AE1-836C-CB1F3FEDBB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BF4F090A-E958-4EF0-A326-1683BC7CCC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8BA33235-1167-4471-BF71-D01D64CF48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FB5BDD3A-D6FB-4698-A91B-01381EFBFA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D00E8258-FF8D-4D37-8433-77A5499B7A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04637F45-1138-42D0-8B24-BE2E1D690F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7EE18B3A-8830-4544-B108-EF1B593877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2363A23A-6E7D-4752-B1E7-1AAEB33BBA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9F671C92-AD6B-4E3C-8658-C9E1F0C685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75806DC6-E263-40EF-872E-E492F0B02E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506CEF62-3947-40C4-9C53-C68DCCF165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3F62DB95-34FF-48AC-8BBA-1FA636D0D7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3418DBA3-EE05-4800-A49C-792D6E930D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45EEDFEC-749A-4B24-B240-8BA873C146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B438AC08-816C-4CE2-8EB2-6719730B9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191D83C4-8732-4C59-92ED-1065712077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177EA1A9-ACF7-473D-805D-37158ADE5C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5974972C-5D73-4968-A813-8D039430A9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AE3E2DE0-E87A-4C01-890C-F7335AD26E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4A339C5A-2332-4C86-A55E-EBF76EEB23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F2A20FDD-D815-4E22-8A26-FB992C4243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3252361D-EAF8-405D-A2FB-8BE951EC1A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BDBFBFA3-16AA-4555-B913-67AE52BE02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29FCD1BD-374D-4F47-8F70-2A6D80CF03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5D1160E9-B527-4E35-B7E7-946028B0DB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C3518851-63B2-478D-813E-7ED6207C35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D1BD25BB-72A2-47C6-ABA0-EA0EE4AC5D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AC1AC462-BD6E-4374-A2AA-BE2B9BA026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602ABAF7-9D21-4AF6-8283-F30D678589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340C544F-7973-4880-9B84-EFAE17FC85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6E6ECD25-E129-4D56-A75B-C479182ADD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91D4B149-1173-4842-9B8E-D1E5C18F39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1ED15308-10B4-419B-95C6-9380590B97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DD0EE8A9-E2BC-452D-ABDF-FDF18D501F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4D2D8192-DDF1-4013-9EE5-5E946054B3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879E1070-0EB1-4485-8886-A7D77D0D3A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CC19B60A-7B54-44BF-8E34-8A7DF6D40D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8D52EBF0-3286-4E41-B588-04F09C3718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22537E37-62AD-4FEB-9967-91049CA68F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CC6CC18D-9FC7-480C-AFD0-87D86D2463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19C49D2D-69A7-4594-8DA7-11D87FDDBA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9975A70C-9F83-4AD9-9AF5-DC156F4294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87E9C0AA-7F83-417C-A070-EC019042DB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8E861E88-5176-4C8A-B6A8-8464CB3035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1A574F23-F3D5-463B-BD9A-EB4989C37F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A11E5CF8-91C3-46E6-972E-4F5C2D7BF3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2947B0AE-DEA2-46C1-8875-4DA9DD0B3B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41952373-D24E-4614-BB81-F9F43D4CA5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C8599F81-C41A-4934-9415-7F726F57DC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3D3B64C8-77F0-49C3-8B3B-3C20A12801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0455ECA7-A221-409D-8F89-455BDDF027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F4D56D87-16A5-47CC-BCDD-459ADD2BB4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D4691D84-0A1F-4E21-AF3F-1C8FAA04D4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33B2C4F5-D1F2-4D06-AC15-E94D1F1647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61FDE9F3-3DAC-42B8-91B6-E000CE9B73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21E8B754-B139-4742-8AE6-144CC95F13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FDBAFBFA-C978-453B-9B10-924892E3DD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DF3A756B-B0E4-4665-9212-B72D5AED00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8CBA9789-02C8-4509-8C83-CB6D85D507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71F0CF3E-D312-43B0-9966-7DD5AFBAC0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236A1849-093B-40E7-BCCA-C0E3BFCB5D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CEF08981-A559-40B0-BD7C-654BFA6073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FF56448A-9A0C-4BE3-9709-45483AA363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966914B9-96CD-495C-9881-3484572791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D7AF2918-254F-417B-9212-968C745EBD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FC5A3200-6444-41BF-9369-064E6C8517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3671D6C4-4A12-4AC6-9437-0FD948E464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2E23C4B9-A7C0-4757-AC55-E49FD1A439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1975BEA2-6048-4ACE-BC5C-F0DF1FDB93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BD5FBD48-23C4-40AD-B870-D6F742AE04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C277B0C5-1F94-41D3-B903-8DF53CCEAB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F3E83569-CD64-43B6-8D24-944C930270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997D971C-FF9C-4D2F-9849-47CDD39215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FBA21F35-C531-402E-8215-AEA720ECF9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00C0BC44-8422-4DBC-98D5-93C61B16E4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3EFF4B99-5B72-4E5D-8FF0-2D8DAE5B7A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99A9491C-9EFE-44CF-BD1B-E20A6AED2F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AD9A8A37-9D31-451E-B1F3-8B100CB2C3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8864449A-7707-4E4B-980D-1F10CC5EF4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E484A5EE-6401-4BD6-8589-84515EAE0D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36114718-56DC-4978-87CB-804EDC4EA5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40FF64FE-D9A4-4B9D-B95F-53FC2AE8F4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BB46E71F-9B04-4F84-B0B4-7EB738D8B9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6D85B432-D849-4212-BF16-B4EA78EF97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31E02AB3-A1CD-4E9E-82EA-060C3110ED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D876726C-5868-4B6B-860B-909B95A5D9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B46EB30F-EC54-4BE9-A545-9B5520FC9D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6938C38A-4119-420A-9D1A-B9E06160D2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469E36D2-CDBE-4312-9BCF-48FCD47D1B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C95E5353-50A6-43B0-BA43-F0F6030D37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8BA101E2-8FC5-46FF-BC92-98A4E04AEE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E9209831-ADE6-4E52-BB2A-7D7042C608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668C8D13-B86A-4DBA-9B12-81D676F3FF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6CC07E6B-0065-410C-8F4B-94C5C21965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AABD06DB-D3D1-4E86-857B-5B0E945527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904E3080-85DD-4E30-9190-6A552ED3A1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4C618D57-3EED-4272-BFA0-D86C46F7E6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90E26588-7909-4C74-B7B1-21417F2C5D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7BF0D82E-BBD5-4E9E-8F60-DE99824DAE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D49D7278-3023-4405-BBC3-B6F4263EB8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98AEF4E5-2A77-4847-8224-7C31FD4B25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2B2ED28E-735C-407F-A9D8-0ED9CA16DF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97C5C6A6-81A2-4D48-ABAC-8C0E514B66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949B090F-DD25-487C-B3C9-D6C2A2E5E4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A87E80F2-1A2C-4238-AE12-329AF27B4C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C8083EE6-C1B6-41A2-AC75-F4E75FC5AC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AFED2A85-FD25-4889-9231-149C2919B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C6B2EB0A-354E-4CD4-B6DD-B3527BBE68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7B90EBEB-6EBF-408B-B31D-FFF89C5DB1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E2CC02D3-31B1-4C35-ABE4-54A08050F5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D0DC033B-9FC4-40E3-81F2-2E2900DE0D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0832D19D-ADAC-4014-8164-8F39B9E57A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C9067B2F-607C-484B-9982-44979157F7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11375543-556E-4583-B17E-C4B36C003F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A41AC596-F910-4A93-ACBE-A3A90F6C40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560808FC-2B5B-4ECE-9944-E2D72341CE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F3B51A89-7E2C-4339-A21A-C8A1B94633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F5869C75-CECF-4F4D-9127-69ACB21DD1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49FD2200-2577-4BA2-885D-5AC91E176D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8D04746C-FFF1-41BC-B4A6-32400AE711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D29A5161-C610-40DD-B4B1-12C49F030E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0077B4AF-338B-4FC0-9AEE-7F9F317DF2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B86B32D0-DF0C-4222-B462-6B536FB039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1CB0E70C-D43F-4014-9E4E-67C23C83D5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6EFE0955-16CC-4527-B98A-944C119607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6998689C-478E-4F17-8367-AB09B89BCF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FF48705A-74A3-43E6-AAA6-A8F2637B8E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5500D6A3-445F-4D9D-838D-1F7C836BA6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C4DB5B32-CBC1-41A7-8B16-E30AA30AA4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301B7DAA-3FB2-4E4E-9ABE-446E61236F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7D778CCE-5D9A-46F2-A8CD-978CD46979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41888F3B-BDC3-40EC-A259-B7C88A53C2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E901AD96-9CE9-4B6F-9A48-8615A36D76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1DDCEEF2-C4C7-46BC-8A61-24612FDC6D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0A07DE94-A577-4C99-B118-93B6D4242A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21710C04-DD9B-4CAE-9FA8-1ED93DB77A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16B3A050-EA22-4383-8FF2-FDFEE99E9D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ADAEA09E-88B6-406A-8E5E-364716095E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69BFBE4F-207B-4E03-9B4C-342F69AA40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C2777215-5ECC-4226-82CF-3B568075D8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A0D5369B-A783-4383-8B4D-5BBA13B22B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3296D2A0-808A-4F63-9795-6DF214DA0B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3E27A261-49D4-4FE8-B834-3763191F53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AC519A0E-4369-4D24-B6AA-2E129EE3F5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F40D6472-B07A-4676-BD52-9A5D80BFE1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F7A057F5-661C-4B04-B552-4E2B1F0E6B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C8DF91EE-BD8F-4532-A034-88A1C49136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36A83B35-53FC-497A-B0DC-7F900BBFD6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A3FF91E2-5885-4160-B5C4-22074F3798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38BDBCED-AE23-47F0-84C9-D6F7E7E4F0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A4EA9B7C-D41B-4EDB-B54F-7EA56BEEDD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B1AD1AED-9307-4AA1-83DA-45992C6D36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53C3A820-EA76-4988-AA72-784E53AC7A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4B4B03B6-9034-4728-8E9E-0563C829CA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84FBA5DF-B24C-4E72-BECE-7EEDAA5D60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0D916E49-3DD7-4912-98AA-E5FA5FAB67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FCCA0402-91BE-462F-9E67-13821854F8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3162AF20-5285-4B4A-BF2B-D20E21751A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D829678A-A479-4BEC-AEB6-BF1FB658D4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A8982345-E3B7-4D8C-B7AE-6D4A20FF9B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276D0006-C83E-4C09-8444-2123376B4C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D228F433-E803-4B30-8C21-2360D2182B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F946DB89-7893-4DDE-9461-2834B6EE1F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90E06EF8-85EA-4B76-9A65-9FC8248930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5183E15F-C81D-47A7-B44A-E69F078792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1288E6B7-1282-4EAA-B108-B25792184A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963B7A95-A274-44DD-A094-CC0861E2F0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A2F75842-256D-4E99-A9DD-2514480DF6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A28887A1-EDDB-46CE-9655-A28D57A8A9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976F3A51-4AF0-49E4-B065-14FBF2DAE6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B456C8E3-9D99-469E-9183-A351A81045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C6D8745D-2EC4-4C5A-AE3A-A362B7B8A5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21B0F2D7-E8F2-4788-92A9-BEA5B3C787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86C1B172-7BD7-4D18-B7F2-C04135A397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46060E84-6368-4AC2-A68B-622D7C3228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860AE27A-EA98-4059-B9CC-294DEC5129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43219D80-59E7-4DDF-AF39-70DE0693F5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3BE7D6A1-D1FD-4B59-BC25-85A6B1B4A4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FCABB263-0591-4C88-93D7-33DED6DEF7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E4DC7B79-9FE6-401D-992B-0BDF22B83B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FCAF14D2-F308-4646-B413-5FA12E748E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8FFF88F2-65E7-4337-A4CE-9925F301A4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1CCA03E3-DDEE-48B7-A1A5-6A82656377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E77704E8-A5AA-4555-BA4A-5947BA64A3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FC259E02-2820-40D0-BC9B-915FFD75A7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86E0A9BD-EA76-40C4-A258-E83DC73E17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689DCFF9-4A00-4885-88F0-D46738C670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DF695DC0-FFB9-4E89-8CBE-BB48F71880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D96E8361-E970-40F9-8E21-0B14F5E1E1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B92FBE08-E578-4527-91C3-817BC1175E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FE406B7E-AF20-4D05-BDE6-BEE65B981F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3840C716-0E45-48C0-BCC5-4823D54EC8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1F6A47DF-A908-4823-A9BB-79930190C2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84355F65-ECB0-4BD3-B646-8DB95CAE53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51FDBB66-328B-466D-AFF4-BC86571541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C32F63FC-DF9D-4F17-A840-187D3FD06F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73346306-27E0-4AE9-AC93-B0FCCD00FB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90AF4D9B-9A49-4737-97EF-0722C81ECB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219C322A-F388-427A-8BC2-C56300C86F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577C0ABA-0542-4AFD-8041-4811A53B8B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C9A8E474-08E1-40F0-AD09-87ADEC2F2D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74234D13-112C-4E69-9839-A2390CE6C3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8E119486-775A-4228-BCF6-18DD3E56B2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16DDFF30-403D-45E8-ACEA-827295C9F4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3A0B4351-B0C1-4C17-BE8C-C4FA291064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4E659280-9F3D-494C-B944-BF857EB3B9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E57C9D13-7989-470E-BC7F-EA966A3902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A44F5853-3EBE-4C97-8D43-AE861BC7DE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2B63BA8E-6BDD-4D23-B89D-2E5CF466AC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85E5C433-233E-4BF9-9348-3AAE594307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4F968513-F836-49F8-B6A1-422BA6B7C6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40E19E03-D428-4018-BF7A-15BE3E9540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F9992C6E-2968-46B4-A37F-35BCD338A5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9B8762AF-23E1-48D9-925D-CF1E9724AA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972816BC-6D02-4D44-BD66-DD54187961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68A8B7A1-C7C4-430B-A6D3-484900F003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91933234-188E-401A-BD7B-66ECEF1CBC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19AEB486-E592-4D23-AA2A-35E739A5A1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A0CC72BD-006E-474B-9FEA-660677BBC4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8F3F12BC-DDEF-4F79-9CDC-D5A8C9F144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8CE66773-9D52-4DF2-BE70-1CD4454AD3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D389C2E3-9D47-4A59-AFA8-376653015D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307ABE08-AE44-4522-8482-887033AD88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B7BBCBD1-673E-4000-ACD4-89CDFF2B92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F9E538CC-C2CE-4C41-8A2F-DA7CED85AD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AA352A2F-5B61-4F65-96ED-113972EC97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3E516B77-777C-4545-9BC3-26CF3B92E5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6948EA92-C391-4AEB-90F1-F5A38E371A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9C771911-35EC-4F1D-A8CC-D1B768B1C0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91AE3A64-814C-4E0B-BB66-5F61161416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FCA94DB2-13B5-412C-A724-06912C62D0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85FEC51D-54CF-4C1D-A356-5A0B63EDA9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D6F80875-AEB8-4D98-90C0-6F72231482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F72A87F5-240B-4C84-8CDD-82AAFCD874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D6EB7875-6582-4BF6-867F-77EF244712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D3CCEDB2-3631-4D65-848D-72B0EAF3CE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9706B0B6-DA7D-4829-97E7-A645186FB5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F62E8EEB-D13D-41B9-B84E-0FD25EAF10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2A6053DA-5DF4-49E7-82BD-FF71595E4D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7016BFA6-99D7-4D78-97B2-06B8AD3F19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CAD4553A-B236-4119-A72D-1ED4B8F583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91BE27A7-A691-442C-845F-D5A416135F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E629234D-27C1-478D-A76D-824779D0BC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6B07792F-0EFA-43C0-B57F-4CC9D04A06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15B060A2-31B6-4B02-86A9-4D10E268F6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8BCDC372-F6ED-4A6E-89F5-E7E7109B2B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4AFAD056-535F-4C5D-8860-4AA1A131E1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C2ABAADD-E6FD-492F-BE2F-300E91CDB5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4D5A9C2C-2908-4041-9C9B-9FB4DEBFAA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5D6A62A3-9FAF-40BC-8DDF-E6C49ED360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B36DAFE0-0867-439C-917D-5F416B1DAE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771ED8D8-6365-40BB-87EE-47104608E9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DB43DAD7-EEF1-4BFD-BBA5-6E9022FFC2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CF06D93D-3D29-468C-BA9D-5540105AE1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2F7BD307-7615-4B8A-A747-51C933E7E8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1C9EE76B-08F6-4E4A-B478-D34B97CC58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0E49228C-C61B-427B-A846-F425012937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C6BC0CD3-8EFA-4BCE-A9E4-025990D192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EA3CCDD6-A8AC-4687-8AB3-9213546806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48644C1B-FB73-4CCA-B2D2-CD7B6AA845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0F2C6E63-C368-40E4-BCDF-24A2D5DAA2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DEB57734-7838-4AB9-BB5C-D68B6278C9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781E03DD-9056-405B-8B20-7A8AC03C1B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9A478135-6E0B-4145-93C9-031F1B5DE1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6638DE5C-5154-4D00-9FD4-88440C81A6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1559EA1F-38AA-4F9C-BE13-1BAE440D5A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A3E05300-188F-4DFD-AC7C-CEF8B9154A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35A2B01D-41B7-462C-9707-62782F8414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0F7C4EB7-6622-48DA-AFE6-98F984771E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F0539894-0C4A-416F-A32A-6BDA367077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CE24170A-FA23-4E41-B2E5-A2F043C589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6C728583-BB87-44AB-A95F-8E59AE0ED6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7578C0AF-7104-4A9A-B524-8D29DC1C24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40CFF1E2-F2AC-4C37-8754-A7FFE17464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E7BC7D9D-1330-4C46-ACA8-8F08C235A6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F7D3EF9D-1D1E-426C-AB95-F0169B4D93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CAFA48DB-1BDD-4D5C-B735-C39DA86C29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6A7754E0-84F2-4AA7-9BF7-2F7CBE0E49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C2501BDC-6643-4136-BC7F-BAD739F4C7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3E1609B4-490A-4B9E-979E-F6CD613022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9CF5F5F3-710D-413E-9895-1FB59DF882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BB5FE252-8160-4684-84EA-AE335FF578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A0874489-4FBB-4B22-A095-3FB6116A06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EC1EB371-3F26-4062-B161-937166FC09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322C993D-22CE-4B27-86EA-5AE411E015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EBCC4C2E-00F8-48F5-9AB2-20410FB5B1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523675EC-3665-4971-B031-3B468CCDA5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7FEA5366-1C62-454B-9A54-CE59B884E7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BFF1CC5A-8851-4B0A-BFDD-5AB4F26167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678A185A-5351-4A30-BC38-15CC2BAD78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92EE7846-3EB2-4BC9-8A34-D85F0E1090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39F44B34-DB7F-4E6B-BC27-0316B7B879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4A049522-972B-46B3-9906-6E25E9896E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175F0F34-8F3E-42D6-97FC-4CDBC2C3D0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F3DFD0E5-3598-450F-B80E-99D97BEF3A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56A05B5F-F4BC-4412-AB1E-34CFCAE8DA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4956E81F-3BFC-4611-A70D-17CC124BBB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F07D87A3-14A4-41FD-BB79-D1C356728E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605DDFA0-FCE1-4E65-98C8-E9B50F956A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38C87E0B-8711-4020-A7A6-FD06B5067E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74FB35E9-D3E8-4911-A004-C341EDBBD2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115E9174-1F91-4049-8DDF-73B78C9384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0BBC5E97-3C9F-4247-8FE4-EB6DCE8C2E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383B795D-D035-4FA3-8C24-26E8FBBF06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A28888B7-273B-469F-8C0D-0301D14328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2E33C431-2D3C-445C-8EDD-76DA92AC7F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CC323647-F5FA-404C-A714-435FC2C044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CA9BB176-5892-4A36-AD40-8A9E8F4479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4FEEA43A-4BBF-462D-BF1D-FA5A7DB5A1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069A996C-FEB4-4CF1-BE76-53A5DCFFE6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BA9C7820-9412-4694-BA60-BDEEE88BCD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65ED20D8-3E8D-4610-AB77-630136C9ED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BBA68D66-738E-4A9C-B3D1-5BE25344BD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CADF0B7D-0887-42DD-9AA1-5D502B307F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E962EABB-7085-4F91-ADC7-1E9752101D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679B4456-CA87-48CC-BFD1-12989F21CD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BA16F447-1B62-4928-A1B4-64479AC8E6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4993257D-187C-471C-9905-AB76D26AA9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FD37BC65-C8C3-489A-991E-4DF8EEA451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33545CAE-1C69-4193-85C8-D7EDA9E24F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4D487D1F-1905-42ED-B0B8-EB4412DD8E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82FBD1A5-B487-46FE-A2A3-A00AA3A763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E5EF8C96-4435-43FE-BED8-1DA985A3EC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2A249A53-E135-41E7-8A43-330419FB79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326E5F27-DCBC-4BF6-B8E9-1DC8DFC8F6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772F9CB7-688D-4D60-93CB-CA329A0F4F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088D44DB-C1DE-4595-9B92-AA90B51719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F40DBACA-FA5F-48E7-AEFD-8C59BA5E29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97ECB15F-187F-496D-B3B9-2405EADED0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C4E919FB-4039-4795-A412-B4B69C30A6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B8020705-7C5D-4F0E-AE61-B62B82150C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B74EACD0-B2C6-4260-AD3B-AA7BC2D583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2A3FA319-37D5-4D46-907A-3CFAA08101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BFA6CABF-9BEF-4157-B93A-8EA282DFE4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8343D4DD-BCA8-49EC-885B-A8E385413A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EF259BD8-0F8D-4725-B684-84FEB8845B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4A7DCBF1-AE60-4921-BD30-E97C4ED5CE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7C51557B-6C61-4DA7-9106-901F33EDDA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B27295C7-5858-4B08-8284-856AD00BDC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1910851C-B26D-4506-9A1E-1EC86BE7BD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921B25BD-6F7A-4905-A004-297FB461CD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E97D4D8B-2A32-450F-9C9E-6F8DFD042B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28F32D02-3179-455E-ADB0-1141D37257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63E58E24-E1DA-4879-B51A-8B29E668A8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3654DD90-C21D-4A0E-81C1-F0C3FA5101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576275BC-15BC-430D-A19C-E41AD598C3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4540C714-EFC8-4C4F-B5EA-B80874BBA0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25992E4D-3E1F-4538-BE76-0638283D43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FA5183FD-4B89-41AD-A05B-F402165C05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5949FBE3-DAFD-4456-BC66-F642D37A8D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ECF01585-3806-4FD4-8E30-6C324DF6BC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14DE5934-ACB8-4236-86D4-BF0BC7F691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0D7662BC-BB3C-4A25-9937-B3FE45A92F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08F35F25-E83E-4E9B-83B6-348F3D349F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2F7CD36C-1035-4481-A956-51473D7A78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08392453-CE50-41D6-B983-15B5B302EE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B9EBB60D-38D2-4D83-AB11-E2570A8EB9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E4BC05C1-6813-41BD-BB55-CB2D3F9B82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62AA69B9-1D37-4569-AD7D-6B0982255F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9D67A644-0ADC-4A9C-BE4F-0FB18B7D64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D3BC9EA3-7672-494D-ADF2-90FE27D545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89583676-1BEF-4E1D-9D1C-E50AF9E4EF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DAC86871-5692-45E0-971C-C71AAE8BC1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B305D6AD-1EEB-48C6-91E5-B178CDC00E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20E2EDC7-083A-4080-9FAE-C5B0056ABF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CE48796B-42A2-466E-99E7-F7AAD009AE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5BFB2719-D709-4201-A3FE-0D44809981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5AC32642-6FB6-4083-88EC-EDB255C472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F568B8C6-11DF-4C83-B718-8D38522A9A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3CE272E1-3767-47A3-B244-F4645880A0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5EC9335F-5160-43F1-BA86-5FAAB21F33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8C18FFDA-C18B-44BA-BD7F-73C35FF198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A9186B73-5E60-40A3-8524-223B156BF4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1C321CEA-4B98-4B53-9B7A-0935C8615D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56E5993D-E101-453F-B3F4-B6EEDE5E4F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79FFBC14-0F78-4B92-981B-BE9473C1B8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BEB18A05-61FB-42DB-AD73-99393D817C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28018C07-6631-41CA-AD28-1FBF85BC54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4799A434-9F3C-4542-BFC8-1D74269080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6A92A57C-09E3-4C28-8CEE-F1B1C83CC9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E39CD6C8-901D-47BA-BDB2-1749A77560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4F007CDF-7DA7-4D49-93ED-CDBDCDF8ED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7084DCDA-A7B6-4EE1-8E49-7280D541F9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27552598-6DE5-4C5E-A817-90820208BE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680641E3-BF75-4D9B-8FFC-F195196FC9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50D7A324-9466-400B-ACD7-C1DBF2E0A0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2793A7CB-7A9B-4DF4-A5AA-2AC7BDF936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498057C6-6083-4C88-8115-A2966D3C8C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E5A1AAEF-B5F6-4C01-BCB5-8BC437A3CB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96181BCB-9F53-4806-8C75-75D634E8A5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1648E466-52D9-46EF-97F1-3AD02B8729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5124692B-3B13-4FFD-8E62-52E0D8DB93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6B5DB208-F639-4BBA-B473-DEBB304C35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7C6C0F75-5CBD-4E7F-893D-A13A5591D9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249F4E80-4D24-434A-9C41-6A86E6E3EE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53D856D3-A654-4246-98D7-C925055A40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E2673C49-697A-4E89-809A-2B9F175F16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088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4B3B1495-8047-4CBA-AE93-5EAB6D3FCE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4C2C36D3-FD8C-4390-90F2-1DC5896D34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DA71075E-3BCD-4EA6-A2B1-21C530555E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22661010-9277-4D2C-855C-DDDCDC2702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59E46EC1-0CE2-44EC-8CDC-E451E9DBC1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9ED6612B-D054-461D-9BBF-63CCE2117E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506EC5FE-9420-4508-BEB2-C65DA71108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A87303D2-D17E-4C2E-98F7-CE2F5CB7A6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0E2302BE-E477-467F-AA69-FC078A4C7F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98CF0E49-C006-428E-BC1A-A7B77CF738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368500CA-4D2B-4A25-B63D-82EAEA0E8F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94010779-5858-4929-B986-046CEA6E34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F5FFDC37-78F3-484B-A900-65F12AC351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1687807A-4A5E-412D-B5EB-279BAD7211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F598622D-FD75-4483-B00E-95EB4E44FE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82041042-EEDB-4062-A929-9DE26C1EC6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10400A1C-92C0-47D9-842F-51A1D48DE7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58F5BCAF-8B2D-4074-A0BB-A3C617A6BA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80D28CCA-6663-48F0-8006-AAF0D2B2CD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5CAFBDBD-486F-4D58-9017-BEF4E88DE2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DCFF9424-88AA-4E56-BBAB-119D8EE7D2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81F46373-FEEF-4A79-A46E-FACACCE213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8DD425D5-9DD8-4226-8BA0-9694D241A2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77876B6E-82EE-4D73-9E2C-FF6BBC51E4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1117FC86-02D7-4588-9CA7-5A91C33844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371F927E-F593-4FE9-8A51-F1F9255505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5F2AD783-2074-444D-A33D-6717DAFB7E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36A03550-45BE-4666-9BA2-BABE4C7739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FC1AB463-2B51-48B9-B801-59D8823AA0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4D9352EF-71B4-4B0F-B6F3-2300BCBE3C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2DAD9CB4-5EEE-4943-91FA-752A754363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53DF3FB9-A696-42A8-89A6-D55F32825E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44700" y="533400"/>
          <a:ext cx="9525"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42B6D-CD74-49DA-ACD1-1B616EE4ADDC}">
  <dimension ref="A1:O10"/>
  <sheetViews>
    <sheetView zoomScale="70" zoomScaleNormal="70" workbookViewId="0">
      <pane ySplit="3" topLeftCell="A4" activePane="bottomLeft" state="frozen"/>
      <selection pane="bottomLeft" activeCell="H6" sqref="H6"/>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1297</v>
      </c>
      <c r="B2" s="41"/>
      <c r="C2" s="41"/>
      <c r="D2" s="41"/>
      <c r="E2" s="41"/>
      <c r="F2" s="41"/>
      <c r="G2" s="41"/>
      <c r="H2" s="41"/>
      <c r="I2" s="41"/>
      <c r="J2" s="41"/>
      <c r="K2" s="41"/>
      <c r="L2" s="41"/>
      <c r="M2" s="41"/>
      <c r="N2" s="41"/>
      <c r="O2" s="41"/>
    </row>
    <row r="3" spans="1:15" s="17" customFormat="1" ht="51" customHeight="1"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87" x14ac:dyDescent="0.35">
      <c r="A4" s="13" t="s">
        <v>22</v>
      </c>
      <c r="B4" s="13" t="s">
        <v>23</v>
      </c>
      <c r="C4" s="13" t="s">
        <v>24</v>
      </c>
      <c r="D4" s="13" t="s">
        <v>14</v>
      </c>
      <c r="E4" s="13" t="s">
        <v>25</v>
      </c>
      <c r="F4" s="27">
        <v>43122</v>
      </c>
      <c r="G4" s="27">
        <v>43124</v>
      </c>
      <c r="H4" s="29">
        <f t="shared" ref="H4:H9" si="0">NETWORKDAYS(F4,G4)</f>
        <v>3</v>
      </c>
      <c r="I4" s="13" t="s">
        <v>26</v>
      </c>
      <c r="J4" s="13" t="s">
        <v>27</v>
      </c>
      <c r="K4" s="14" t="s">
        <v>28</v>
      </c>
      <c r="L4" s="14" t="s">
        <v>29</v>
      </c>
      <c r="M4" s="14" t="s">
        <v>30</v>
      </c>
      <c r="N4" s="14" t="s">
        <v>20</v>
      </c>
      <c r="O4" s="14"/>
    </row>
    <row r="5" spans="1:15" s="16" customFormat="1" ht="116" x14ac:dyDescent="0.35">
      <c r="A5" s="13" t="s">
        <v>31</v>
      </c>
      <c r="B5" s="13" t="s">
        <v>32</v>
      </c>
      <c r="C5" s="13" t="s">
        <v>923</v>
      </c>
      <c r="D5" s="13" t="s">
        <v>14</v>
      </c>
      <c r="E5" s="13" t="s">
        <v>33</v>
      </c>
      <c r="F5" s="27">
        <v>43122</v>
      </c>
      <c r="G5" s="27">
        <v>43124</v>
      </c>
      <c r="H5" s="29">
        <f t="shared" si="0"/>
        <v>3</v>
      </c>
      <c r="I5" s="13" t="s">
        <v>34</v>
      </c>
      <c r="J5" s="13" t="s">
        <v>35</v>
      </c>
      <c r="K5" s="14" t="s">
        <v>36</v>
      </c>
      <c r="L5" s="14" t="s">
        <v>37</v>
      </c>
      <c r="M5" s="14" t="s">
        <v>38</v>
      </c>
      <c r="N5" s="14" t="s">
        <v>20</v>
      </c>
      <c r="O5" s="14"/>
    </row>
    <row r="6" spans="1:15" s="16" customFormat="1" ht="116" x14ac:dyDescent="0.35">
      <c r="A6" s="13" t="s">
        <v>31</v>
      </c>
      <c r="B6" s="13" t="s">
        <v>39</v>
      </c>
      <c r="C6" s="13" t="s">
        <v>923</v>
      </c>
      <c r="D6" s="13" t="s">
        <v>14</v>
      </c>
      <c r="E6" s="13" t="s">
        <v>33</v>
      </c>
      <c r="F6" s="27">
        <v>43122</v>
      </c>
      <c r="G6" s="27">
        <v>43124</v>
      </c>
      <c r="H6" s="29">
        <f t="shared" si="0"/>
        <v>3</v>
      </c>
      <c r="I6" s="13" t="s">
        <v>34</v>
      </c>
      <c r="J6" s="13" t="s">
        <v>35</v>
      </c>
      <c r="K6" s="14" t="s">
        <v>36</v>
      </c>
      <c r="L6" s="14" t="s">
        <v>40</v>
      </c>
      <c r="M6" s="14" t="s">
        <v>38</v>
      </c>
      <c r="N6" s="14" t="s">
        <v>20</v>
      </c>
      <c r="O6" s="14"/>
    </row>
    <row r="7" spans="1:15" s="16" customFormat="1" ht="116" x14ac:dyDescent="0.35">
      <c r="A7" s="13" t="s">
        <v>41</v>
      </c>
      <c r="B7" s="13" t="s">
        <v>42</v>
      </c>
      <c r="C7" s="13" t="s">
        <v>43</v>
      </c>
      <c r="D7" s="13" t="s">
        <v>14</v>
      </c>
      <c r="E7" s="13" t="s">
        <v>25</v>
      </c>
      <c r="F7" s="27">
        <v>43122</v>
      </c>
      <c r="G7" s="27">
        <v>43126</v>
      </c>
      <c r="H7" s="29">
        <f t="shared" si="0"/>
        <v>5</v>
      </c>
      <c r="I7" s="13" t="s">
        <v>44</v>
      </c>
      <c r="J7" s="13" t="s">
        <v>27</v>
      </c>
      <c r="K7" s="14" t="s">
        <v>45</v>
      </c>
      <c r="L7" s="14" t="s">
        <v>46</v>
      </c>
      <c r="M7" s="14" t="s">
        <v>30</v>
      </c>
      <c r="N7" s="14" t="s">
        <v>20</v>
      </c>
      <c r="O7" s="14"/>
    </row>
    <row r="8" spans="1:15" s="16" customFormat="1" ht="116" x14ac:dyDescent="0.35">
      <c r="A8" s="13" t="s">
        <v>41</v>
      </c>
      <c r="B8" s="13" t="s">
        <v>47</v>
      </c>
      <c r="C8" s="13" t="s">
        <v>48</v>
      </c>
      <c r="D8" s="13" t="s">
        <v>14</v>
      </c>
      <c r="E8" s="13" t="s">
        <v>49</v>
      </c>
      <c r="F8" s="27">
        <v>43122</v>
      </c>
      <c r="G8" s="27">
        <v>43126</v>
      </c>
      <c r="H8" s="29">
        <f t="shared" si="0"/>
        <v>5</v>
      </c>
      <c r="I8" s="13" t="s">
        <v>44</v>
      </c>
      <c r="J8" s="13" t="s">
        <v>27</v>
      </c>
      <c r="K8" s="14" t="s">
        <v>45</v>
      </c>
      <c r="L8" s="14" t="s">
        <v>50</v>
      </c>
      <c r="M8" s="14" t="s">
        <v>30</v>
      </c>
      <c r="N8" s="14" t="s">
        <v>20</v>
      </c>
      <c r="O8" s="14"/>
    </row>
    <row r="9" spans="1:15" s="16" customFormat="1" ht="116" x14ac:dyDescent="0.35">
      <c r="A9" s="13" t="s">
        <v>41</v>
      </c>
      <c r="B9" s="13" t="s">
        <v>51</v>
      </c>
      <c r="C9" s="13" t="s">
        <v>52</v>
      </c>
      <c r="D9" s="13" t="s">
        <v>14</v>
      </c>
      <c r="E9" s="13" t="s">
        <v>53</v>
      </c>
      <c r="F9" s="27">
        <v>43122</v>
      </c>
      <c r="G9" s="27">
        <v>43126</v>
      </c>
      <c r="H9" s="29">
        <f t="shared" si="0"/>
        <v>5</v>
      </c>
      <c r="I9" s="13" t="s">
        <v>44</v>
      </c>
      <c r="J9" s="13" t="s">
        <v>27</v>
      </c>
      <c r="K9" s="14" t="s">
        <v>45</v>
      </c>
      <c r="L9" s="14" t="s">
        <v>54</v>
      </c>
      <c r="M9" s="14" t="s">
        <v>30</v>
      </c>
      <c r="N9" s="14" t="s">
        <v>20</v>
      </c>
      <c r="O9" s="14"/>
    </row>
    <row r="10" spans="1:15" ht="15.5" x14ac:dyDescent="0.35">
      <c r="A10" s="42" t="s">
        <v>1157</v>
      </c>
      <c r="B10" s="42"/>
      <c r="C10" s="42"/>
      <c r="D10" s="42"/>
      <c r="E10" s="42"/>
      <c r="F10" s="42"/>
      <c r="G10" s="42"/>
      <c r="H10" s="42"/>
      <c r="I10" s="42"/>
      <c r="J10" s="42"/>
      <c r="K10" s="42"/>
      <c r="L10" s="42"/>
      <c r="M10" s="42"/>
      <c r="N10" s="42"/>
      <c r="O10" s="42"/>
    </row>
  </sheetData>
  <autoFilter ref="A3:O10" xr:uid="{33594D30-7E5A-474E-BBBF-EB36AF810999}"/>
  <mergeCells count="3">
    <mergeCell ref="A10:O10"/>
    <mergeCell ref="A1:O1"/>
    <mergeCell ref="A2:O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ED16-D8CD-476C-8876-4A870F53F1F9}">
  <dimension ref="A1:O39"/>
  <sheetViews>
    <sheetView zoomScale="70" zoomScaleNormal="70" workbookViewId="0">
      <pane ySplit="3" topLeftCell="A28" activePane="bottomLeft" state="frozen"/>
      <selection pane="bottomLeft" activeCell="A28" sqref="A28:XFD28"/>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1306</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ht="87" x14ac:dyDescent="0.35">
      <c r="A4" s="13" t="s">
        <v>745</v>
      </c>
      <c r="B4" s="13" t="s">
        <v>746</v>
      </c>
      <c r="C4" s="13" t="s">
        <v>145</v>
      </c>
      <c r="D4" s="13" t="s">
        <v>14</v>
      </c>
      <c r="E4" s="13" t="s">
        <v>747</v>
      </c>
      <c r="F4" s="27">
        <v>43374</v>
      </c>
      <c r="G4" s="27">
        <v>43375</v>
      </c>
      <c r="H4" s="29">
        <f t="shared" ref="H4:H31" si="0">NETWORKDAYS(F4,G4)</f>
        <v>2</v>
      </c>
      <c r="I4" s="13" t="s">
        <v>140</v>
      </c>
      <c r="J4" s="13" t="s">
        <v>748</v>
      </c>
      <c r="K4" s="14" t="s">
        <v>749</v>
      </c>
      <c r="L4" s="14" t="s">
        <v>750</v>
      </c>
      <c r="M4" s="14" t="s">
        <v>121</v>
      </c>
      <c r="N4" s="14" t="s">
        <v>20</v>
      </c>
      <c r="O4" s="14"/>
    </row>
    <row r="5" spans="1:15" ht="87" x14ac:dyDescent="0.35">
      <c r="A5" s="13" t="s">
        <v>576</v>
      </c>
      <c r="B5" s="13" t="s">
        <v>97</v>
      </c>
      <c r="C5" s="13" t="s">
        <v>866</v>
      </c>
      <c r="D5" s="13" t="s">
        <v>14</v>
      </c>
      <c r="E5" s="13" t="s">
        <v>910</v>
      </c>
      <c r="F5" s="27">
        <v>43374</v>
      </c>
      <c r="G5" s="27">
        <v>43379</v>
      </c>
      <c r="H5" s="29">
        <f t="shared" si="0"/>
        <v>5</v>
      </c>
      <c r="I5" s="13" t="s">
        <v>34</v>
      </c>
      <c r="J5" s="13" t="s">
        <v>579</v>
      </c>
      <c r="K5" s="14" t="s">
        <v>751</v>
      </c>
      <c r="L5" s="14" t="s">
        <v>913</v>
      </c>
      <c r="M5" s="14" t="s">
        <v>581</v>
      </c>
      <c r="N5" s="11">
        <f>3017*580</f>
        <v>1749860</v>
      </c>
      <c r="O5" s="14"/>
    </row>
    <row r="6" spans="1:15" ht="87" x14ac:dyDescent="0.35">
      <c r="A6" s="13" t="s">
        <v>576</v>
      </c>
      <c r="B6" s="13" t="s">
        <v>660</v>
      </c>
      <c r="C6" s="13" t="s">
        <v>24</v>
      </c>
      <c r="D6" s="13" t="s">
        <v>14</v>
      </c>
      <c r="E6" s="13" t="s">
        <v>908</v>
      </c>
      <c r="F6" s="27">
        <v>43374</v>
      </c>
      <c r="G6" s="27">
        <v>43379</v>
      </c>
      <c r="H6" s="29">
        <f t="shared" si="0"/>
        <v>5</v>
      </c>
      <c r="I6" s="13" t="s">
        <v>34</v>
      </c>
      <c r="J6" s="13" t="s">
        <v>579</v>
      </c>
      <c r="K6" s="14" t="s">
        <v>751</v>
      </c>
      <c r="L6" s="14" t="s">
        <v>914</v>
      </c>
      <c r="M6" s="14" t="s">
        <v>581</v>
      </c>
      <c r="N6" s="11">
        <f>3411*600</f>
        <v>2046600</v>
      </c>
      <c r="O6" s="14"/>
    </row>
    <row r="7" spans="1:15" ht="87" x14ac:dyDescent="0.35">
      <c r="A7" s="13" t="s">
        <v>576</v>
      </c>
      <c r="B7" s="13" t="s">
        <v>664</v>
      </c>
      <c r="C7" s="13" t="s">
        <v>866</v>
      </c>
      <c r="D7" s="13" t="s">
        <v>14</v>
      </c>
      <c r="E7" s="13" t="s">
        <v>752</v>
      </c>
      <c r="F7" s="27">
        <v>43374</v>
      </c>
      <c r="G7" s="27">
        <v>43379</v>
      </c>
      <c r="H7" s="29">
        <f t="shared" si="0"/>
        <v>5</v>
      </c>
      <c r="I7" s="13" t="s">
        <v>34</v>
      </c>
      <c r="J7" s="13" t="s">
        <v>579</v>
      </c>
      <c r="K7" s="14" t="s">
        <v>751</v>
      </c>
      <c r="L7" s="14" t="s">
        <v>753</v>
      </c>
      <c r="M7" s="14" t="s">
        <v>581</v>
      </c>
      <c r="N7" s="11">
        <f>3000*580</f>
        <v>1740000</v>
      </c>
      <c r="O7" s="14"/>
    </row>
    <row r="8" spans="1:15" ht="72.5" x14ac:dyDescent="0.35">
      <c r="A8" s="13" t="s">
        <v>754</v>
      </c>
      <c r="B8" s="13" t="s">
        <v>755</v>
      </c>
      <c r="C8" s="13" t="s">
        <v>126</v>
      </c>
      <c r="D8" s="13" t="s">
        <v>14</v>
      </c>
      <c r="E8" s="13" t="s">
        <v>492</v>
      </c>
      <c r="F8" s="27">
        <v>43374</v>
      </c>
      <c r="G8" s="27">
        <v>43379</v>
      </c>
      <c r="H8" s="29">
        <f t="shared" si="0"/>
        <v>5</v>
      </c>
      <c r="I8" s="13" t="s">
        <v>286</v>
      </c>
      <c r="J8" s="13" t="s">
        <v>756</v>
      </c>
      <c r="K8" s="14" t="s">
        <v>757</v>
      </c>
      <c r="L8" s="14" t="s">
        <v>758</v>
      </c>
      <c r="M8" s="14" t="s">
        <v>759</v>
      </c>
      <c r="N8" s="14"/>
      <c r="O8" s="14"/>
    </row>
    <row r="9" spans="1:15" ht="87" x14ac:dyDescent="0.35">
      <c r="A9" s="13" t="s">
        <v>760</v>
      </c>
      <c r="B9" s="13" t="s">
        <v>761</v>
      </c>
      <c r="C9" s="13" t="s">
        <v>980</v>
      </c>
      <c r="D9" s="13" t="s">
        <v>14</v>
      </c>
      <c r="E9" s="13" t="s">
        <v>762</v>
      </c>
      <c r="F9" s="27">
        <v>43375</v>
      </c>
      <c r="G9" s="27">
        <v>43377</v>
      </c>
      <c r="H9" s="29">
        <f t="shared" si="0"/>
        <v>3</v>
      </c>
      <c r="I9" s="13" t="s">
        <v>264</v>
      </c>
      <c r="J9" s="13" t="s">
        <v>350</v>
      </c>
      <c r="K9" s="14" t="s">
        <v>763</v>
      </c>
      <c r="L9" s="14" t="s">
        <v>764</v>
      </c>
      <c r="M9" s="14" t="s">
        <v>765</v>
      </c>
      <c r="N9" s="14" t="s">
        <v>20</v>
      </c>
      <c r="O9" s="14"/>
    </row>
    <row r="10" spans="1:15" ht="113.25" customHeight="1" x14ac:dyDescent="0.35">
      <c r="A10" s="13" t="s">
        <v>766</v>
      </c>
      <c r="B10" s="13" t="s">
        <v>767</v>
      </c>
      <c r="C10" s="13" t="s">
        <v>980</v>
      </c>
      <c r="D10" s="12" t="s">
        <v>14</v>
      </c>
      <c r="E10" s="12" t="s">
        <v>768</v>
      </c>
      <c r="F10" s="27">
        <v>43376</v>
      </c>
      <c r="G10" s="27">
        <v>43378</v>
      </c>
      <c r="H10" s="29">
        <f t="shared" si="0"/>
        <v>3</v>
      </c>
      <c r="I10" s="13" t="s">
        <v>80</v>
      </c>
      <c r="J10" s="13" t="s">
        <v>769</v>
      </c>
      <c r="K10" s="14" t="s">
        <v>770</v>
      </c>
      <c r="L10" s="14" t="s">
        <v>771</v>
      </c>
      <c r="M10" s="14" t="s">
        <v>772</v>
      </c>
      <c r="N10" s="14" t="s">
        <v>20</v>
      </c>
      <c r="O10" s="14"/>
    </row>
    <row r="11" spans="1:15" ht="409.5" x14ac:dyDescent="0.35">
      <c r="A11" s="13" t="s">
        <v>773</v>
      </c>
      <c r="B11" s="13" t="s">
        <v>660</v>
      </c>
      <c r="C11" s="13" t="s">
        <v>24</v>
      </c>
      <c r="D11" s="12" t="s">
        <v>14</v>
      </c>
      <c r="E11" s="12" t="s">
        <v>1009</v>
      </c>
      <c r="F11" s="27">
        <v>43381</v>
      </c>
      <c r="G11" s="27">
        <v>43383</v>
      </c>
      <c r="H11" s="29">
        <f t="shared" si="0"/>
        <v>3</v>
      </c>
      <c r="I11" s="13" t="s">
        <v>34</v>
      </c>
      <c r="J11" s="13" t="s">
        <v>579</v>
      </c>
      <c r="K11" s="14" t="s">
        <v>776</v>
      </c>
      <c r="L11" s="14" t="s">
        <v>777</v>
      </c>
      <c r="M11" s="14" t="s">
        <v>581</v>
      </c>
      <c r="N11" s="11">
        <f>1516*600</f>
        <v>909600</v>
      </c>
      <c r="O11" s="14"/>
    </row>
    <row r="12" spans="1:15" ht="87" x14ac:dyDescent="0.35">
      <c r="A12" s="13" t="s">
        <v>780</v>
      </c>
      <c r="B12" s="13" t="s">
        <v>316</v>
      </c>
      <c r="C12" s="13" t="s">
        <v>145</v>
      </c>
      <c r="D12" s="12" t="s">
        <v>14</v>
      </c>
      <c r="E12" s="12" t="s">
        <v>917</v>
      </c>
      <c r="F12" s="27">
        <v>43381</v>
      </c>
      <c r="G12" s="27">
        <v>43384</v>
      </c>
      <c r="H12" s="29">
        <f t="shared" si="0"/>
        <v>4</v>
      </c>
      <c r="I12" s="13" t="s">
        <v>80</v>
      </c>
      <c r="J12" s="13" t="s">
        <v>250</v>
      </c>
      <c r="K12" s="14" t="s">
        <v>781</v>
      </c>
      <c r="L12" s="14" t="s">
        <v>920</v>
      </c>
      <c r="M12" s="14" t="s">
        <v>782</v>
      </c>
      <c r="N12" s="14" t="s">
        <v>20</v>
      </c>
      <c r="O12" s="14"/>
    </row>
    <row r="13" spans="1:15" ht="72.5" x14ac:dyDescent="0.35">
      <c r="A13" s="13" t="s">
        <v>783</v>
      </c>
      <c r="B13" s="13" t="s">
        <v>71</v>
      </c>
      <c r="C13" s="13" t="s">
        <v>923</v>
      </c>
      <c r="D13" s="13" t="s">
        <v>14</v>
      </c>
      <c r="E13" s="13" t="s">
        <v>918</v>
      </c>
      <c r="F13" s="27">
        <v>43381</v>
      </c>
      <c r="G13" s="27">
        <v>43385</v>
      </c>
      <c r="H13" s="29">
        <f t="shared" si="0"/>
        <v>5</v>
      </c>
      <c r="I13" s="13" t="s">
        <v>227</v>
      </c>
      <c r="J13" s="13" t="s">
        <v>27</v>
      </c>
      <c r="K13" s="14" t="s">
        <v>784</v>
      </c>
      <c r="L13" s="14" t="s">
        <v>46</v>
      </c>
      <c r="M13" s="14" t="s">
        <v>30</v>
      </c>
      <c r="N13" s="14" t="s">
        <v>20</v>
      </c>
      <c r="O13" s="14"/>
    </row>
    <row r="14" spans="1:15" ht="72.5" x14ac:dyDescent="0.35">
      <c r="A14" s="13" t="s">
        <v>783</v>
      </c>
      <c r="B14" s="13" t="s">
        <v>224</v>
      </c>
      <c r="C14" s="13" t="s">
        <v>923</v>
      </c>
      <c r="D14" s="13" t="s">
        <v>14</v>
      </c>
      <c r="E14" s="13" t="s">
        <v>918</v>
      </c>
      <c r="F14" s="27">
        <v>43381</v>
      </c>
      <c r="G14" s="27">
        <v>43385</v>
      </c>
      <c r="H14" s="29">
        <f t="shared" si="0"/>
        <v>5</v>
      </c>
      <c r="I14" s="13" t="s">
        <v>227</v>
      </c>
      <c r="J14" s="13" t="s">
        <v>27</v>
      </c>
      <c r="K14" s="14" t="s">
        <v>784</v>
      </c>
      <c r="L14" s="14" t="s">
        <v>46</v>
      </c>
      <c r="M14" s="14" t="s">
        <v>30</v>
      </c>
      <c r="N14" s="14" t="s">
        <v>20</v>
      </c>
      <c r="O14" s="14"/>
    </row>
    <row r="15" spans="1:15" ht="159.5" x14ac:dyDescent="0.35">
      <c r="A15" s="13" t="s">
        <v>785</v>
      </c>
      <c r="B15" s="13" t="s">
        <v>786</v>
      </c>
      <c r="C15" s="13" t="s">
        <v>980</v>
      </c>
      <c r="D15" s="13" t="s">
        <v>14</v>
      </c>
      <c r="E15" s="13" t="s">
        <v>921</v>
      </c>
      <c r="F15" s="27">
        <v>43381</v>
      </c>
      <c r="G15" s="27">
        <v>43382</v>
      </c>
      <c r="H15" s="29">
        <f t="shared" si="0"/>
        <v>2</v>
      </c>
      <c r="I15" s="13" t="s">
        <v>222</v>
      </c>
      <c r="J15" s="13" t="s">
        <v>769</v>
      </c>
      <c r="K15" s="14" t="s">
        <v>1010</v>
      </c>
      <c r="L15" s="14" t="s">
        <v>922</v>
      </c>
      <c r="M15" s="14" t="s">
        <v>121</v>
      </c>
      <c r="N15" s="14" t="s">
        <v>20</v>
      </c>
      <c r="O15" s="14" t="s">
        <v>1011</v>
      </c>
    </row>
    <row r="16" spans="1:15" ht="217.5" customHeight="1" x14ac:dyDescent="0.35">
      <c r="A16" s="13" t="s">
        <v>787</v>
      </c>
      <c r="B16" s="13" t="s">
        <v>788</v>
      </c>
      <c r="C16" s="13" t="s">
        <v>866</v>
      </c>
      <c r="D16" s="13" t="s">
        <v>14</v>
      </c>
      <c r="E16" s="13" t="s">
        <v>924</v>
      </c>
      <c r="F16" s="27">
        <v>43384</v>
      </c>
      <c r="G16" s="27">
        <v>43384</v>
      </c>
      <c r="H16" s="29">
        <f t="shared" si="0"/>
        <v>1</v>
      </c>
      <c r="I16" s="13" t="s">
        <v>210</v>
      </c>
      <c r="J16" s="13" t="s">
        <v>789</v>
      </c>
      <c r="K16" s="14" t="s">
        <v>790</v>
      </c>
      <c r="L16" s="14" t="s">
        <v>925</v>
      </c>
      <c r="M16" s="14" t="s">
        <v>791</v>
      </c>
      <c r="N16" s="14" t="s">
        <v>20</v>
      </c>
      <c r="O16" s="14"/>
    </row>
    <row r="17" spans="1:15" ht="87" x14ac:dyDescent="0.35">
      <c r="A17" s="13" t="s">
        <v>792</v>
      </c>
      <c r="B17" s="13" t="s">
        <v>668</v>
      </c>
      <c r="C17" s="13" t="s">
        <v>923</v>
      </c>
      <c r="D17" s="6" t="s">
        <v>79</v>
      </c>
      <c r="E17" s="6" t="s">
        <v>79</v>
      </c>
      <c r="F17" s="8">
        <v>43384</v>
      </c>
      <c r="G17" s="27">
        <v>43384</v>
      </c>
      <c r="H17" s="29">
        <f t="shared" si="0"/>
        <v>1</v>
      </c>
      <c r="I17" s="13" t="s">
        <v>80</v>
      </c>
      <c r="J17" s="13" t="s">
        <v>793</v>
      </c>
      <c r="K17" s="14" t="s">
        <v>794</v>
      </c>
      <c r="L17" s="6" t="s">
        <v>334</v>
      </c>
      <c r="M17" s="14" t="s">
        <v>795</v>
      </c>
      <c r="N17" s="14" t="s">
        <v>20</v>
      </c>
      <c r="O17" s="14" t="s">
        <v>926</v>
      </c>
    </row>
    <row r="18" spans="1:15" ht="58" x14ac:dyDescent="0.35">
      <c r="A18" s="13" t="s">
        <v>1012</v>
      </c>
      <c r="B18" s="13" t="s">
        <v>607</v>
      </c>
      <c r="C18" s="13" t="s">
        <v>923</v>
      </c>
      <c r="D18" s="6" t="s">
        <v>14</v>
      </c>
      <c r="E18" s="6" t="s">
        <v>1013</v>
      </c>
      <c r="F18" s="8">
        <v>43384</v>
      </c>
      <c r="G18" s="27">
        <v>43384</v>
      </c>
      <c r="H18" s="29">
        <f t="shared" si="0"/>
        <v>1</v>
      </c>
      <c r="I18" s="13" t="s">
        <v>80</v>
      </c>
      <c r="J18" s="13" t="s">
        <v>793</v>
      </c>
      <c r="K18" s="14" t="s">
        <v>794</v>
      </c>
      <c r="L18" s="14" t="s">
        <v>46</v>
      </c>
      <c r="M18" s="14" t="s">
        <v>795</v>
      </c>
      <c r="N18" s="14" t="s">
        <v>20</v>
      </c>
      <c r="O18" s="14"/>
    </row>
    <row r="19" spans="1:15" ht="409.5" x14ac:dyDescent="0.35">
      <c r="A19" s="13" t="s">
        <v>1014</v>
      </c>
      <c r="B19" s="13" t="s">
        <v>786</v>
      </c>
      <c r="C19" s="13" t="s">
        <v>980</v>
      </c>
      <c r="D19" s="12" t="s">
        <v>14</v>
      </c>
      <c r="E19" s="12" t="s">
        <v>1015</v>
      </c>
      <c r="F19" s="27">
        <v>43388</v>
      </c>
      <c r="G19" s="27">
        <v>43392</v>
      </c>
      <c r="H19" s="29">
        <f t="shared" si="0"/>
        <v>5</v>
      </c>
      <c r="I19" s="13" t="s">
        <v>44</v>
      </c>
      <c r="J19" s="13" t="s">
        <v>769</v>
      </c>
      <c r="K19" s="14" t="s">
        <v>1016</v>
      </c>
      <c r="L19" s="14" t="s">
        <v>1017</v>
      </c>
      <c r="M19" s="14" t="s">
        <v>1018</v>
      </c>
      <c r="N19" s="14" t="s">
        <v>20</v>
      </c>
      <c r="O19" s="14"/>
    </row>
    <row r="20" spans="1:15" ht="409.5" x14ac:dyDescent="0.35">
      <c r="A20" s="13" t="s">
        <v>1014</v>
      </c>
      <c r="B20" s="13" t="s">
        <v>1019</v>
      </c>
      <c r="C20" s="13" t="s">
        <v>980</v>
      </c>
      <c r="D20" s="12" t="s">
        <v>14</v>
      </c>
      <c r="E20" s="12" t="s">
        <v>1015</v>
      </c>
      <c r="F20" s="27">
        <v>43388</v>
      </c>
      <c r="G20" s="27">
        <v>43392</v>
      </c>
      <c r="H20" s="29">
        <f t="shared" si="0"/>
        <v>5</v>
      </c>
      <c r="I20" s="13" t="s">
        <v>44</v>
      </c>
      <c r="J20" s="13" t="s">
        <v>769</v>
      </c>
      <c r="K20" s="14" t="s">
        <v>1016</v>
      </c>
      <c r="L20" s="14" t="s">
        <v>1017</v>
      </c>
      <c r="M20" s="14" t="s">
        <v>1018</v>
      </c>
      <c r="N20" s="14" t="s">
        <v>20</v>
      </c>
      <c r="O20" s="14"/>
    </row>
    <row r="21" spans="1:15" ht="159.5" x14ac:dyDescent="0.35">
      <c r="A21" s="13" t="s">
        <v>796</v>
      </c>
      <c r="B21" s="13" t="s">
        <v>144</v>
      </c>
      <c r="C21" s="13" t="s">
        <v>145</v>
      </c>
      <c r="D21" s="13" t="s">
        <v>14</v>
      </c>
      <c r="E21" s="13" t="s">
        <v>901</v>
      </c>
      <c r="F21" s="27">
        <v>43389</v>
      </c>
      <c r="G21" s="27">
        <v>43390</v>
      </c>
      <c r="H21" s="29">
        <f t="shared" si="0"/>
        <v>2</v>
      </c>
      <c r="I21" s="13" t="s">
        <v>99</v>
      </c>
      <c r="J21" s="13" t="s">
        <v>476</v>
      </c>
      <c r="K21" s="14" t="s">
        <v>797</v>
      </c>
      <c r="L21" s="14" t="s">
        <v>927</v>
      </c>
      <c r="M21" s="14" t="s">
        <v>798</v>
      </c>
      <c r="N21" s="14" t="s">
        <v>20</v>
      </c>
      <c r="O21" s="14"/>
    </row>
    <row r="22" spans="1:15" ht="130.5" x14ac:dyDescent="0.35">
      <c r="A22" s="13" t="s">
        <v>799</v>
      </c>
      <c r="B22" s="13" t="s">
        <v>800</v>
      </c>
      <c r="C22" s="13" t="s">
        <v>24</v>
      </c>
      <c r="D22" s="13" t="s">
        <v>79</v>
      </c>
      <c r="E22" s="13" t="s">
        <v>79</v>
      </c>
      <c r="F22" s="27">
        <v>43390</v>
      </c>
      <c r="G22" s="27">
        <v>43394</v>
      </c>
      <c r="H22" s="29">
        <f t="shared" si="0"/>
        <v>3</v>
      </c>
      <c r="I22" s="13" t="s">
        <v>801</v>
      </c>
      <c r="J22" s="13" t="s">
        <v>710</v>
      </c>
      <c r="K22" s="14" t="s">
        <v>802</v>
      </c>
      <c r="L22" s="13" t="s">
        <v>803</v>
      </c>
      <c r="M22" s="14" t="s">
        <v>804</v>
      </c>
      <c r="N22" s="14" t="s">
        <v>20</v>
      </c>
      <c r="O22" s="14" t="s">
        <v>805</v>
      </c>
    </row>
    <row r="23" spans="1:15" ht="130.5" x14ac:dyDescent="0.35">
      <c r="A23" s="13" t="s">
        <v>806</v>
      </c>
      <c r="B23" s="13" t="s">
        <v>807</v>
      </c>
      <c r="C23" s="13" t="s">
        <v>24</v>
      </c>
      <c r="D23" s="13" t="s">
        <v>79</v>
      </c>
      <c r="E23" s="13" t="s">
        <v>79</v>
      </c>
      <c r="F23" s="27">
        <v>43390</v>
      </c>
      <c r="G23" s="27">
        <v>43394</v>
      </c>
      <c r="H23" s="29">
        <f t="shared" si="0"/>
        <v>3</v>
      </c>
      <c r="I23" s="13" t="s">
        <v>801</v>
      </c>
      <c r="J23" s="13" t="s">
        <v>710</v>
      </c>
      <c r="K23" s="14" t="s">
        <v>802</v>
      </c>
      <c r="L23" s="13" t="s">
        <v>334</v>
      </c>
      <c r="M23" s="14" t="s">
        <v>804</v>
      </c>
      <c r="N23" s="14" t="s">
        <v>20</v>
      </c>
      <c r="O23" s="14" t="s">
        <v>805</v>
      </c>
    </row>
    <row r="24" spans="1:15" ht="116" x14ac:dyDescent="0.35">
      <c r="A24" s="13" t="s">
        <v>811</v>
      </c>
      <c r="B24" s="13" t="s">
        <v>379</v>
      </c>
      <c r="C24" s="13" t="s">
        <v>24</v>
      </c>
      <c r="D24" s="13" t="s">
        <v>79</v>
      </c>
      <c r="E24" s="13" t="s">
        <v>79</v>
      </c>
      <c r="F24" s="27">
        <v>43392</v>
      </c>
      <c r="G24" s="27">
        <v>43392</v>
      </c>
      <c r="H24" s="29">
        <f t="shared" si="0"/>
        <v>1</v>
      </c>
      <c r="I24" s="13" t="s">
        <v>99</v>
      </c>
      <c r="J24" s="13" t="s">
        <v>812</v>
      </c>
      <c r="K24" s="14" t="s">
        <v>813</v>
      </c>
      <c r="L24" s="13" t="s">
        <v>334</v>
      </c>
      <c r="M24" s="14" t="s">
        <v>814</v>
      </c>
      <c r="N24" s="14" t="s">
        <v>20</v>
      </c>
      <c r="O24" s="14" t="s">
        <v>815</v>
      </c>
    </row>
    <row r="25" spans="1:15" ht="116" x14ac:dyDescent="0.35">
      <c r="A25" s="13" t="s">
        <v>816</v>
      </c>
      <c r="B25" s="13" t="s">
        <v>800</v>
      </c>
      <c r="C25" s="13" t="s">
        <v>24</v>
      </c>
      <c r="D25" s="12" t="s">
        <v>79</v>
      </c>
      <c r="E25" s="12" t="s">
        <v>79</v>
      </c>
      <c r="F25" s="27">
        <v>43392</v>
      </c>
      <c r="G25" s="27">
        <v>43392</v>
      </c>
      <c r="H25" s="29">
        <f t="shared" si="0"/>
        <v>1</v>
      </c>
      <c r="I25" s="13" t="s">
        <v>99</v>
      </c>
      <c r="J25" s="13" t="s">
        <v>812</v>
      </c>
      <c r="K25" s="14" t="s">
        <v>813</v>
      </c>
      <c r="L25" s="14" t="s">
        <v>46</v>
      </c>
      <c r="M25" s="14" t="s">
        <v>814</v>
      </c>
      <c r="N25" s="14" t="s">
        <v>20</v>
      </c>
      <c r="O25" s="14"/>
    </row>
    <row r="26" spans="1:15" ht="116" x14ac:dyDescent="0.35">
      <c r="A26" s="13" t="s">
        <v>928</v>
      </c>
      <c r="B26" s="13" t="s">
        <v>306</v>
      </c>
      <c r="C26" s="13" t="s">
        <v>980</v>
      </c>
      <c r="D26" s="13" t="s">
        <v>14</v>
      </c>
      <c r="E26" s="13" t="s">
        <v>929</v>
      </c>
      <c r="F26" s="27">
        <v>43395</v>
      </c>
      <c r="G26" s="27">
        <v>43399</v>
      </c>
      <c r="H26" s="29">
        <f t="shared" si="0"/>
        <v>5</v>
      </c>
      <c r="I26" s="13" t="s">
        <v>286</v>
      </c>
      <c r="J26" s="13" t="s">
        <v>287</v>
      </c>
      <c r="K26" s="14" t="s">
        <v>817</v>
      </c>
      <c r="L26" s="14" t="s">
        <v>931</v>
      </c>
      <c r="M26" s="14" t="s">
        <v>818</v>
      </c>
      <c r="N26" s="14" t="s">
        <v>20</v>
      </c>
      <c r="O26" s="14" t="s">
        <v>819</v>
      </c>
    </row>
    <row r="27" spans="1:15" ht="72.5" x14ac:dyDescent="0.35">
      <c r="A27" s="13" t="s">
        <v>820</v>
      </c>
      <c r="B27" s="13" t="s">
        <v>144</v>
      </c>
      <c r="C27" s="13" t="s">
        <v>145</v>
      </c>
      <c r="D27" s="13" t="s">
        <v>14</v>
      </c>
      <c r="E27" s="13" t="s">
        <v>901</v>
      </c>
      <c r="F27" s="27">
        <v>43396</v>
      </c>
      <c r="G27" s="27">
        <v>43397</v>
      </c>
      <c r="H27" s="29">
        <f t="shared" si="0"/>
        <v>2</v>
      </c>
      <c r="I27" s="13" t="s">
        <v>99</v>
      </c>
      <c r="J27" s="13" t="s">
        <v>476</v>
      </c>
      <c r="K27" s="14" t="s">
        <v>821</v>
      </c>
      <c r="L27" s="14" t="s">
        <v>932</v>
      </c>
      <c r="M27" s="14" t="s">
        <v>822</v>
      </c>
      <c r="N27" s="14" t="s">
        <v>20</v>
      </c>
      <c r="O27" s="14"/>
    </row>
    <row r="28" spans="1:15" ht="101.5" x14ac:dyDescent="0.35">
      <c r="A28" s="13" t="s">
        <v>823</v>
      </c>
      <c r="B28" s="13" t="s">
        <v>686</v>
      </c>
      <c r="C28" s="13" t="s">
        <v>923</v>
      </c>
      <c r="D28" s="12" t="s">
        <v>14</v>
      </c>
      <c r="E28" s="12" t="s">
        <v>930</v>
      </c>
      <c r="F28" s="27">
        <v>43396</v>
      </c>
      <c r="G28" s="27">
        <v>43398</v>
      </c>
      <c r="H28" s="29">
        <f t="shared" si="0"/>
        <v>3</v>
      </c>
      <c r="I28" s="13" t="s">
        <v>824</v>
      </c>
      <c r="J28" s="13" t="s">
        <v>59</v>
      </c>
      <c r="K28" s="14" t="s">
        <v>825</v>
      </c>
      <c r="L28" s="14" t="s">
        <v>933</v>
      </c>
      <c r="M28" s="14" t="s">
        <v>826</v>
      </c>
      <c r="N28" s="11">
        <f>(1751.2-237.36)*560</f>
        <v>847750.40000000014</v>
      </c>
      <c r="O28" s="14"/>
    </row>
    <row r="29" spans="1:15" ht="43.5" x14ac:dyDescent="0.35">
      <c r="A29" s="6" t="s">
        <v>934</v>
      </c>
      <c r="B29" s="13" t="s">
        <v>226</v>
      </c>
      <c r="C29" s="13" t="s">
        <v>126</v>
      </c>
      <c r="D29" s="12" t="s">
        <v>14</v>
      </c>
      <c r="E29" s="12" t="s">
        <v>935</v>
      </c>
      <c r="F29" s="27">
        <v>43396</v>
      </c>
      <c r="G29" s="27">
        <v>43398</v>
      </c>
      <c r="H29" s="29">
        <f t="shared" si="0"/>
        <v>3</v>
      </c>
      <c r="I29" s="13" t="s">
        <v>34</v>
      </c>
      <c r="J29" s="13" t="s">
        <v>528</v>
      </c>
      <c r="K29" s="14" t="s">
        <v>938</v>
      </c>
      <c r="L29" s="14" t="s">
        <v>46</v>
      </c>
      <c r="M29" s="14" t="s">
        <v>530</v>
      </c>
      <c r="N29" s="14" t="s">
        <v>20</v>
      </c>
      <c r="O29" s="14"/>
    </row>
    <row r="30" spans="1:15" ht="101.5" x14ac:dyDescent="0.35">
      <c r="A30" s="13" t="s">
        <v>827</v>
      </c>
      <c r="B30" s="13" t="s">
        <v>936</v>
      </c>
      <c r="C30" s="13" t="s">
        <v>126</v>
      </c>
      <c r="D30" s="13" t="s">
        <v>14</v>
      </c>
      <c r="E30" s="13" t="s">
        <v>937</v>
      </c>
      <c r="F30" s="27">
        <v>43396</v>
      </c>
      <c r="G30" s="27">
        <v>43399</v>
      </c>
      <c r="H30" s="29">
        <f t="shared" si="0"/>
        <v>4</v>
      </c>
      <c r="I30" s="13" t="s">
        <v>828</v>
      </c>
      <c r="J30" s="13" t="s">
        <v>829</v>
      </c>
      <c r="K30" s="14" t="s">
        <v>830</v>
      </c>
      <c r="L30" s="14" t="s">
        <v>944</v>
      </c>
      <c r="M30" s="14" t="s">
        <v>831</v>
      </c>
      <c r="N30" s="14"/>
      <c r="O30" s="14"/>
    </row>
    <row r="31" spans="1:15" ht="188.5" x14ac:dyDescent="0.35">
      <c r="A31" s="13" t="s">
        <v>939</v>
      </c>
      <c r="B31" s="13" t="s">
        <v>429</v>
      </c>
      <c r="C31" s="13" t="s">
        <v>126</v>
      </c>
      <c r="D31" s="13" t="s">
        <v>14</v>
      </c>
      <c r="E31" s="13" t="s">
        <v>940</v>
      </c>
      <c r="F31" s="27">
        <v>43397</v>
      </c>
      <c r="G31" s="27">
        <v>43399</v>
      </c>
      <c r="H31" s="29">
        <f t="shared" si="0"/>
        <v>3</v>
      </c>
      <c r="I31" s="13" t="s">
        <v>154</v>
      </c>
      <c r="J31" s="13" t="s">
        <v>81</v>
      </c>
      <c r="K31" s="14" t="s">
        <v>941</v>
      </c>
      <c r="L31" s="14" t="s">
        <v>942</v>
      </c>
      <c r="M31" s="14" t="s">
        <v>121</v>
      </c>
      <c r="N31" s="14" t="s">
        <v>20</v>
      </c>
      <c r="O31" s="14"/>
    </row>
    <row r="32" spans="1:15" ht="188.5" x14ac:dyDescent="0.35">
      <c r="A32" s="13" t="s">
        <v>939</v>
      </c>
      <c r="B32" s="13" t="s">
        <v>943</v>
      </c>
      <c r="C32" s="13" t="s">
        <v>126</v>
      </c>
      <c r="D32" s="13" t="s">
        <v>14</v>
      </c>
      <c r="E32" s="13" t="s">
        <v>940</v>
      </c>
      <c r="F32" s="27">
        <v>43397</v>
      </c>
      <c r="G32" s="27">
        <v>43399</v>
      </c>
      <c r="H32" s="29">
        <f t="shared" ref="H32:H38" si="1">NETWORKDAYS(F32,G32)</f>
        <v>3</v>
      </c>
      <c r="I32" s="13" t="s">
        <v>154</v>
      </c>
      <c r="J32" s="13" t="s">
        <v>81</v>
      </c>
      <c r="K32" s="14" t="s">
        <v>941</v>
      </c>
      <c r="L32" s="14" t="s">
        <v>942</v>
      </c>
      <c r="M32" s="14" t="s">
        <v>121</v>
      </c>
      <c r="N32" s="14" t="s">
        <v>20</v>
      </c>
      <c r="O32" s="14"/>
    </row>
    <row r="33" spans="1:15" ht="130.5" x14ac:dyDescent="0.35">
      <c r="A33" s="13" t="s">
        <v>832</v>
      </c>
      <c r="B33" s="13" t="s">
        <v>833</v>
      </c>
      <c r="C33" s="13" t="s">
        <v>866</v>
      </c>
      <c r="D33" s="13" t="s">
        <v>14</v>
      </c>
      <c r="E33" s="13" t="s">
        <v>945</v>
      </c>
      <c r="F33" s="27">
        <v>43398</v>
      </c>
      <c r="G33" s="27">
        <v>43399</v>
      </c>
      <c r="H33" s="29">
        <f t="shared" si="1"/>
        <v>2</v>
      </c>
      <c r="I33" s="13" t="s">
        <v>99</v>
      </c>
      <c r="J33" s="13" t="s">
        <v>834</v>
      </c>
      <c r="K33" s="14" t="s">
        <v>835</v>
      </c>
      <c r="L33" s="14" t="s">
        <v>947</v>
      </c>
      <c r="M33" s="14" t="s">
        <v>121</v>
      </c>
      <c r="N33" s="14" t="s">
        <v>20</v>
      </c>
      <c r="O33" s="14" t="s">
        <v>836</v>
      </c>
    </row>
    <row r="34" spans="1:15" ht="232" x14ac:dyDescent="0.35">
      <c r="A34" s="13" t="s">
        <v>837</v>
      </c>
      <c r="B34" s="13" t="s">
        <v>366</v>
      </c>
      <c r="C34" s="13" t="s">
        <v>367</v>
      </c>
      <c r="D34" s="13" t="s">
        <v>14</v>
      </c>
      <c r="E34" s="13" t="s">
        <v>946</v>
      </c>
      <c r="F34" s="27">
        <v>43402</v>
      </c>
      <c r="G34" s="27">
        <v>43404</v>
      </c>
      <c r="H34" s="29">
        <f t="shared" si="1"/>
        <v>3</v>
      </c>
      <c r="I34" s="13" t="s">
        <v>828</v>
      </c>
      <c r="J34" s="13" t="s">
        <v>838</v>
      </c>
      <c r="K34" s="14" t="s">
        <v>839</v>
      </c>
      <c r="L34" s="14" t="s">
        <v>948</v>
      </c>
      <c r="M34" s="14" t="s">
        <v>831</v>
      </c>
      <c r="N34" s="14" t="s">
        <v>20</v>
      </c>
      <c r="O34" s="14"/>
    </row>
    <row r="35" spans="1:15" ht="232" x14ac:dyDescent="0.35">
      <c r="A35" s="13" t="s">
        <v>837</v>
      </c>
      <c r="B35" s="13" t="s">
        <v>360</v>
      </c>
      <c r="C35" s="13" t="s">
        <v>361</v>
      </c>
      <c r="D35" s="13" t="s">
        <v>14</v>
      </c>
      <c r="E35" s="12" t="s">
        <v>924</v>
      </c>
      <c r="F35" s="27">
        <v>43402</v>
      </c>
      <c r="G35" s="27">
        <v>43404</v>
      </c>
      <c r="H35" s="29">
        <f t="shared" si="1"/>
        <v>3</v>
      </c>
      <c r="I35" s="13" t="s">
        <v>828</v>
      </c>
      <c r="J35" s="13" t="s">
        <v>838</v>
      </c>
      <c r="K35" s="14" t="s">
        <v>839</v>
      </c>
      <c r="L35" s="14" t="s">
        <v>949</v>
      </c>
      <c r="M35" s="14" t="s">
        <v>831</v>
      </c>
      <c r="N35" s="14" t="s">
        <v>20</v>
      </c>
      <c r="O35" s="14"/>
    </row>
    <row r="36" spans="1:15" ht="159.5" x14ac:dyDescent="0.35">
      <c r="A36" s="6" t="s">
        <v>950</v>
      </c>
      <c r="B36" s="13" t="s">
        <v>200</v>
      </c>
      <c r="C36" s="13" t="s">
        <v>126</v>
      </c>
      <c r="D36" s="13" t="s">
        <v>14</v>
      </c>
      <c r="E36" s="13" t="s">
        <v>951</v>
      </c>
      <c r="F36" s="27">
        <v>43402</v>
      </c>
      <c r="G36" s="27">
        <v>43404</v>
      </c>
      <c r="H36" s="29">
        <f t="shared" si="1"/>
        <v>3</v>
      </c>
      <c r="I36" s="13" t="s">
        <v>279</v>
      </c>
      <c r="J36" s="13" t="s">
        <v>952</v>
      </c>
      <c r="K36" s="14" t="s">
        <v>953</v>
      </c>
      <c r="L36" s="14" t="s">
        <v>954</v>
      </c>
      <c r="M36" s="14" t="s">
        <v>121</v>
      </c>
      <c r="N36" s="14" t="s">
        <v>20</v>
      </c>
      <c r="O36" s="14"/>
    </row>
    <row r="37" spans="1:15" ht="409.5" x14ac:dyDescent="0.35">
      <c r="A37" s="13" t="s">
        <v>840</v>
      </c>
      <c r="B37" s="13" t="s">
        <v>71</v>
      </c>
      <c r="C37" s="13" t="s">
        <v>923</v>
      </c>
      <c r="D37" s="13" t="s">
        <v>14</v>
      </c>
      <c r="E37" s="13" t="s">
        <v>930</v>
      </c>
      <c r="F37" s="27">
        <v>43403</v>
      </c>
      <c r="G37" s="27">
        <v>43405</v>
      </c>
      <c r="H37" s="29">
        <f t="shared" si="1"/>
        <v>3</v>
      </c>
      <c r="I37" s="13" t="s">
        <v>34</v>
      </c>
      <c r="J37" s="13" t="s">
        <v>682</v>
      </c>
      <c r="K37" s="14" t="s">
        <v>841</v>
      </c>
      <c r="L37" s="14" t="s">
        <v>956</v>
      </c>
      <c r="M37" s="14" t="s">
        <v>530</v>
      </c>
      <c r="N37" s="14" t="s">
        <v>20</v>
      </c>
      <c r="O37" s="14"/>
    </row>
    <row r="38" spans="1:15" ht="116" x14ac:dyDescent="0.35">
      <c r="A38" s="13" t="s">
        <v>840</v>
      </c>
      <c r="B38" s="13" t="s">
        <v>607</v>
      </c>
      <c r="C38" s="13" t="s">
        <v>923</v>
      </c>
      <c r="D38" s="6" t="s">
        <v>14</v>
      </c>
      <c r="E38" s="6" t="s">
        <v>955</v>
      </c>
      <c r="F38" s="8">
        <v>43403</v>
      </c>
      <c r="G38" s="8">
        <v>43405</v>
      </c>
      <c r="H38" s="29">
        <f t="shared" si="1"/>
        <v>3</v>
      </c>
      <c r="I38" s="13" t="s">
        <v>34</v>
      </c>
      <c r="J38" s="13" t="s">
        <v>682</v>
      </c>
      <c r="K38" s="14" t="s">
        <v>841</v>
      </c>
      <c r="L38" s="14" t="s">
        <v>957</v>
      </c>
      <c r="M38" s="14" t="s">
        <v>530</v>
      </c>
      <c r="N38" s="14" t="s">
        <v>20</v>
      </c>
      <c r="O38" s="14"/>
    </row>
    <row r="39" spans="1:15" ht="15.5" x14ac:dyDescent="0.35">
      <c r="A39" s="42" t="s">
        <v>1157</v>
      </c>
      <c r="B39" s="42"/>
      <c r="C39" s="42"/>
      <c r="D39" s="42"/>
      <c r="E39" s="42"/>
      <c r="F39" s="42"/>
      <c r="G39" s="42"/>
      <c r="H39" s="42"/>
      <c r="I39" s="42"/>
      <c r="J39" s="42"/>
      <c r="K39" s="42"/>
      <c r="L39" s="42"/>
      <c r="M39" s="42"/>
      <c r="N39" s="42"/>
      <c r="O39" s="42"/>
    </row>
  </sheetData>
  <autoFilter ref="A3:O39" xr:uid="{A72E54E2-E8D1-4045-889C-A74912DF5D3D}"/>
  <mergeCells count="3">
    <mergeCell ref="A1:O1"/>
    <mergeCell ref="A2:O2"/>
    <mergeCell ref="A39:O3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AB68-3082-425A-AA7E-7BA88E1EC26D}">
  <dimension ref="A1:O60"/>
  <sheetViews>
    <sheetView topLeftCell="D1" zoomScale="70" zoomScaleNormal="70" workbookViewId="0">
      <pane ySplit="3" topLeftCell="A4" activePane="bottomLeft" state="frozen"/>
      <selection pane="bottomLeft" activeCell="D23" sqref="A23:XFD23"/>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1307</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ht="409.5" x14ac:dyDescent="0.35">
      <c r="A4" s="13" t="s">
        <v>1020</v>
      </c>
      <c r="B4" s="13" t="s">
        <v>408</v>
      </c>
      <c r="C4" s="13" t="s">
        <v>866</v>
      </c>
      <c r="D4" s="13" t="s">
        <v>14</v>
      </c>
      <c r="E4" s="13" t="s">
        <v>1021</v>
      </c>
      <c r="F4" s="27">
        <v>43405</v>
      </c>
      <c r="G4" s="27">
        <v>43406</v>
      </c>
      <c r="H4" s="29">
        <f t="shared" ref="H4:H35" si="0">NETWORKDAYS(F4,G4)</f>
        <v>2</v>
      </c>
      <c r="I4" s="13" t="s">
        <v>279</v>
      </c>
      <c r="J4" s="13" t="s">
        <v>1022</v>
      </c>
      <c r="K4" s="14" t="s">
        <v>1023</v>
      </c>
      <c r="L4" s="14" t="s">
        <v>1155</v>
      </c>
      <c r="M4" s="14" t="s">
        <v>121</v>
      </c>
      <c r="N4" s="14" t="s">
        <v>20</v>
      </c>
      <c r="O4" s="14"/>
    </row>
    <row r="5" spans="1:15" ht="58" x14ac:dyDescent="0.35">
      <c r="A5" s="13" t="s">
        <v>842</v>
      </c>
      <c r="B5" s="13" t="s">
        <v>584</v>
      </c>
      <c r="C5" s="13" t="s">
        <v>204</v>
      </c>
      <c r="D5" s="13" t="s">
        <v>14</v>
      </c>
      <c r="E5" s="13" t="s">
        <v>929</v>
      </c>
      <c r="F5" s="27">
        <v>43409</v>
      </c>
      <c r="G5" s="27">
        <v>43411</v>
      </c>
      <c r="H5" s="29">
        <f t="shared" si="0"/>
        <v>3</v>
      </c>
      <c r="I5" s="13" t="s">
        <v>264</v>
      </c>
      <c r="J5" s="13" t="s">
        <v>843</v>
      </c>
      <c r="K5" s="14" t="s">
        <v>844</v>
      </c>
      <c r="L5" s="14" t="s">
        <v>959</v>
      </c>
      <c r="M5" s="14" t="s">
        <v>121</v>
      </c>
      <c r="N5" s="14" t="s">
        <v>20</v>
      </c>
      <c r="O5" s="14"/>
    </row>
    <row r="6" spans="1:15" ht="116" x14ac:dyDescent="0.35">
      <c r="A6" s="13" t="s">
        <v>842</v>
      </c>
      <c r="B6" s="13" t="s">
        <v>172</v>
      </c>
      <c r="C6" s="13" t="s">
        <v>126</v>
      </c>
      <c r="D6" s="13" t="s">
        <v>14</v>
      </c>
      <c r="E6" s="13" t="s">
        <v>958</v>
      </c>
      <c r="F6" s="27">
        <v>43409</v>
      </c>
      <c r="G6" s="27">
        <v>43411</v>
      </c>
      <c r="H6" s="29">
        <f t="shared" si="0"/>
        <v>3</v>
      </c>
      <c r="I6" s="13" t="s">
        <v>264</v>
      </c>
      <c r="J6" s="13" t="s">
        <v>843</v>
      </c>
      <c r="K6" s="14" t="s">
        <v>844</v>
      </c>
      <c r="L6" s="14" t="s">
        <v>960</v>
      </c>
      <c r="M6" s="14" t="s">
        <v>121</v>
      </c>
      <c r="N6" s="14" t="s">
        <v>20</v>
      </c>
      <c r="O6" s="14"/>
    </row>
    <row r="7" spans="1:15" ht="409.5" x14ac:dyDescent="0.35">
      <c r="A7" s="13" t="s">
        <v>1024</v>
      </c>
      <c r="B7" s="13" t="s">
        <v>1025</v>
      </c>
      <c r="C7" s="13" t="s">
        <v>145</v>
      </c>
      <c r="D7" s="13" t="s">
        <v>14</v>
      </c>
      <c r="E7" s="13" t="s">
        <v>1026</v>
      </c>
      <c r="F7" s="27">
        <v>43409</v>
      </c>
      <c r="G7" s="27">
        <v>43413</v>
      </c>
      <c r="H7" s="29">
        <f t="shared" si="0"/>
        <v>5</v>
      </c>
      <c r="I7" s="13" t="s">
        <v>286</v>
      </c>
      <c r="J7" s="13" t="s">
        <v>106</v>
      </c>
      <c r="K7" s="14" t="s">
        <v>1027</v>
      </c>
      <c r="L7" s="14" t="s">
        <v>1028</v>
      </c>
      <c r="M7" s="14"/>
      <c r="N7" s="14"/>
      <c r="O7" s="14"/>
    </row>
    <row r="8" spans="1:15" ht="116" x14ac:dyDescent="0.35">
      <c r="A8" s="13" t="s">
        <v>845</v>
      </c>
      <c r="B8" s="13" t="s">
        <v>67</v>
      </c>
      <c r="C8" s="13" t="s">
        <v>980</v>
      </c>
      <c r="D8" s="12" t="s">
        <v>79</v>
      </c>
      <c r="E8" s="12" t="s">
        <v>79</v>
      </c>
      <c r="F8" s="27">
        <v>43409</v>
      </c>
      <c r="G8" s="27">
        <v>43420</v>
      </c>
      <c r="H8" s="29">
        <f t="shared" si="0"/>
        <v>10</v>
      </c>
      <c r="I8" s="13" t="s">
        <v>227</v>
      </c>
      <c r="J8" s="13" t="s">
        <v>332</v>
      </c>
      <c r="K8" s="14" t="s">
        <v>846</v>
      </c>
      <c r="L8" s="13" t="s">
        <v>334</v>
      </c>
      <c r="M8" s="14" t="s">
        <v>847</v>
      </c>
      <c r="N8" s="14" t="s">
        <v>20</v>
      </c>
      <c r="O8" s="14" t="s">
        <v>848</v>
      </c>
    </row>
    <row r="9" spans="1:15" ht="101.5" x14ac:dyDescent="0.35">
      <c r="A9" s="13" t="s">
        <v>1029</v>
      </c>
      <c r="B9" s="13" t="s">
        <v>32</v>
      </c>
      <c r="C9" s="13" t="s">
        <v>923</v>
      </c>
      <c r="D9" s="12" t="s">
        <v>14</v>
      </c>
      <c r="E9" s="12" t="s">
        <v>945</v>
      </c>
      <c r="F9" s="27">
        <v>43409</v>
      </c>
      <c r="G9" s="27">
        <v>43420</v>
      </c>
      <c r="H9" s="29">
        <f t="shared" si="0"/>
        <v>10</v>
      </c>
      <c r="I9" s="13" t="s">
        <v>80</v>
      </c>
      <c r="J9" s="13" t="s">
        <v>655</v>
      </c>
      <c r="K9" s="14" t="s">
        <v>1030</v>
      </c>
      <c r="L9" s="14" t="s">
        <v>1031</v>
      </c>
      <c r="M9" s="14" t="s">
        <v>30</v>
      </c>
      <c r="N9" s="14" t="s">
        <v>20</v>
      </c>
      <c r="O9" s="14"/>
    </row>
    <row r="10" spans="1:15" ht="101.5" x14ac:dyDescent="0.35">
      <c r="A10" s="13" t="s">
        <v>967</v>
      </c>
      <c r="B10" s="13" t="s">
        <v>968</v>
      </c>
      <c r="C10" s="13" t="s">
        <v>24</v>
      </c>
      <c r="D10" s="13" t="s">
        <v>79</v>
      </c>
      <c r="E10" s="13" t="s">
        <v>79</v>
      </c>
      <c r="F10" s="27">
        <v>43410</v>
      </c>
      <c r="G10" s="27">
        <v>43410</v>
      </c>
      <c r="H10" s="29">
        <f t="shared" si="0"/>
        <v>1</v>
      </c>
      <c r="I10" s="13" t="s">
        <v>140</v>
      </c>
      <c r="J10" s="13" t="s">
        <v>1032</v>
      </c>
      <c r="K10" s="14" t="s">
        <v>1033</v>
      </c>
      <c r="L10" s="13" t="s">
        <v>334</v>
      </c>
      <c r="M10" s="14" t="s">
        <v>121</v>
      </c>
      <c r="N10" s="14" t="s">
        <v>20</v>
      </c>
      <c r="O10" s="14" t="s">
        <v>971</v>
      </c>
    </row>
    <row r="11" spans="1:15" ht="116" x14ac:dyDescent="0.35">
      <c r="A11" s="13" t="s">
        <v>967</v>
      </c>
      <c r="B11" s="13" t="s">
        <v>298</v>
      </c>
      <c r="C11" s="13" t="s">
        <v>972</v>
      </c>
      <c r="D11" s="12" t="s">
        <v>14</v>
      </c>
      <c r="E11" s="12" t="s">
        <v>973</v>
      </c>
      <c r="F11" s="27">
        <v>43410</v>
      </c>
      <c r="G11" s="27">
        <v>43410</v>
      </c>
      <c r="H11" s="29">
        <f t="shared" si="0"/>
        <v>1</v>
      </c>
      <c r="I11" s="13" t="s">
        <v>140</v>
      </c>
      <c r="J11" s="13" t="s">
        <v>1032</v>
      </c>
      <c r="K11" s="14" t="s">
        <v>1034</v>
      </c>
      <c r="L11" s="7" t="s">
        <v>46</v>
      </c>
      <c r="M11" s="14" t="s">
        <v>121</v>
      </c>
      <c r="N11" s="14" t="s">
        <v>20</v>
      </c>
      <c r="O11" s="14" t="s">
        <v>1035</v>
      </c>
    </row>
    <row r="12" spans="1:15" ht="159.5" x14ac:dyDescent="0.35">
      <c r="A12" s="13" t="s">
        <v>849</v>
      </c>
      <c r="B12" s="13" t="s">
        <v>226</v>
      </c>
      <c r="C12" s="13" t="s">
        <v>126</v>
      </c>
      <c r="D12" s="12" t="s">
        <v>14</v>
      </c>
      <c r="E12" s="12" t="s">
        <v>935</v>
      </c>
      <c r="F12" s="27">
        <v>43410</v>
      </c>
      <c r="G12" s="27">
        <v>43411</v>
      </c>
      <c r="H12" s="29">
        <f t="shared" si="0"/>
        <v>2</v>
      </c>
      <c r="I12" s="13" t="s">
        <v>238</v>
      </c>
      <c r="J12" s="13" t="s">
        <v>850</v>
      </c>
      <c r="K12" s="14" t="s">
        <v>851</v>
      </c>
      <c r="L12" s="14" t="s">
        <v>961</v>
      </c>
      <c r="M12" s="14" t="s">
        <v>121</v>
      </c>
      <c r="N12" s="14" t="s">
        <v>20</v>
      </c>
      <c r="O12" s="14"/>
    </row>
    <row r="13" spans="1:15" ht="159.5" x14ac:dyDescent="0.35">
      <c r="A13" s="13" t="s">
        <v>849</v>
      </c>
      <c r="B13" s="13" t="s">
        <v>360</v>
      </c>
      <c r="C13" s="13" t="s">
        <v>361</v>
      </c>
      <c r="D13" s="12" t="s">
        <v>79</v>
      </c>
      <c r="E13" s="12" t="s">
        <v>79</v>
      </c>
      <c r="F13" s="27">
        <v>43410</v>
      </c>
      <c r="G13" s="27">
        <v>43411</v>
      </c>
      <c r="H13" s="29">
        <f t="shared" si="0"/>
        <v>2</v>
      </c>
      <c r="I13" s="13" t="s">
        <v>238</v>
      </c>
      <c r="J13" s="13" t="s">
        <v>850</v>
      </c>
      <c r="K13" s="14" t="s">
        <v>851</v>
      </c>
      <c r="L13" s="13" t="s">
        <v>334</v>
      </c>
      <c r="M13" s="14" t="s">
        <v>121</v>
      </c>
      <c r="N13" s="14" t="s">
        <v>20</v>
      </c>
      <c r="O13" s="14" t="s">
        <v>962</v>
      </c>
    </row>
    <row r="14" spans="1:15" ht="72.5" x14ac:dyDescent="0.35">
      <c r="A14" s="13" t="s">
        <v>852</v>
      </c>
      <c r="B14" s="13" t="s">
        <v>853</v>
      </c>
      <c r="C14" s="13" t="s">
        <v>980</v>
      </c>
      <c r="D14" s="12" t="s">
        <v>14</v>
      </c>
      <c r="E14" s="12" t="s">
        <v>963</v>
      </c>
      <c r="F14" s="27">
        <v>43410</v>
      </c>
      <c r="G14" s="27">
        <v>43412</v>
      </c>
      <c r="H14" s="29">
        <f t="shared" si="0"/>
        <v>3</v>
      </c>
      <c r="I14" s="13" t="s">
        <v>34</v>
      </c>
      <c r="J14" s="13" t="s">
        <v>332</v>
      </c>
      <c r="K14" s="14" t="s">
        <v>854</v>
      </c>
      <c r="L14" s="14" t="s">
        <v>965</v>
      </c>
      <c r="M14" s="14" t="s">
        <v>530</v>
      </c>
      <c r="N14" s="14" t="s">
        <v>20</v>
      </c>
      <c r="O14" s="14"/>
    </row>
    <row r="15" spans="1:15" ht="246.5" x14ac:dyDescent="0.35">
      <c r="A15" s="13" t="s">
        <v>855</v>
      </c>
      <c r="B15" s="13" t="s">
        <v>67</v>
      </c>
      <c r="C15" s="13" t="s">
        <v>980</v>
      </c>
      <c r="D15" s="12" t="s">
        <v>14</v>
      </c>
      <c r="E15" s="12" t="s">
        <v>930</v>
      </c>
      <c r="F15" s="27">
        <v>43410</v>
      </c>
      <c r="G15" s="27">
        <v>43412</v>
      </c>
      <c r="H15" s="29">
        <f t="shared" si="0"/>
        <v>3</v>
      </c>
      <c r="I15" s="13" t="s">
        <v>856</v>
      </c>
      <c r="J15" s="13" t="s">
        <v>332</v>
      </c>
      <c r="K15" s="14" t="s">
        <v>857</v>
      </c>
      <c r="L15" s="14" t="s">
        <v>966</v>
      </c>
      <c r="M15" s="14" t="s">
        <v>858</v>
      </c>
      <c r="N15" s="14" t="s">
        <v>20</v>
      </c>
      <c r="O15" s="14"/>
    </row>
    <row r="16" spans="1:15" ht="72.5" x14ac:dyDescent="0.35">
      <c r="A16" s="13" t="s">
        <v>859</v>
      </c>
      <c r="B16" s="13" t="s">
        <v>64</v>
      </c>
      <c r="C16" s="13" t="s">
        <v>980</v>
      </c>
      <c r="D16" s="13" t="s">
        <v>14</v>
      </c>
      <c r="E16" s="13" t="s">
        <v>964</v>
      </c>
      <c r="F16" s="27">
        <v>43410</v>
      </c>
      <c r="G16" s="27">
        <v>43413</v>
      </c>
      <c r="H16" s="29">
        <f t="shared" si="0"/>
        <v>4</v>
      </c>
      <c r="I16" s="13" t="s">
        <v>58</v>
      </c>
      <c r="J16" s="13" t="s">
        <v>59</v>
      </c>
      <c r="K16" s="14" t="s">
        <v>860</v>
      </c>
      <c r="L16" s="14" t="s">
        <v>46</v>
      </c>
      <c r="M16" s="14" t="s">
        <v>62</v>
      </c>
      <c r="N16" s="14" t="s">
        <v>899</v>
      </c>
      <c r="O16" s="14"/>
    </row>
    <row r="17" spans="1:15" ht="116" x14ac:dyDescent="0.35">
      <c r="A17" s="13" t="s">
        <v>861</v>
      </c>
      <c r="B17" s="13" t="s">
        <v>166</v>
      </c>
      <c r="C17" s="13" t="s">
        <v>923</v>
      </c>
      <c r="D17" s="12" t="s">
        <v>14</v>
      </c>
      <c r="E17" s="12" t="s">
        <v>903</v>
      </c>
      <c r="F17" s="27">
        <v>43410</v>
      </c>
      <c r="G17" s="27">
        <v>43413</v>
      </c>
      <c r="H17" s="29">
        <f t="shared" si="0"/>
        <v>4</v>
      </c>
      <c r="I17" s="13" t="s">
        <v>140</v>
      </c>
      <c r="J17" s="13" t="s">
        <v>862</v>
      </c>
      <c r="K17" s="14" t="s">
        <v>863</v>
      </c>
      <c r="L17" s="14" t="s">
        <v>509</v>
      </c>
      <c r="M17" s="14" t="s">
        <v>864</v>
      </c>
      <c r="N17" s="14" t="s">
        <v>20</v>
      </c>
      <c r="O17" s="14"/>
    </row>
    <row r="18" spans="1:15" ht="101.5" x14ac:dyDescent="0.35">
      <c r="A18" s="13" t="s">
        <v>967</v>
      </c>
      <c r="B18" s="13" t="s">
        <v>968</v>
      </c>
      <c r="C18" s="13" t="s">
        <v>24</v>
      </c>
      <c r="D18" s="12" t="s">
        <v>79</v>
      </c>
      <c r="E18" s="12" t="s">
        <v>79</v>
      </c>
      <c r="F18" s="27">
        <v>43411</v>
      </c>
      <c r="G18" s="27">
        <v>43411</v>
      </c>
      <c r="H18" s="29">
        <f t="shared" si="0"/>
        <v>1</v>
      </c>
      <c r="I18" s="13" t="s">
        <v>140</v>
      </c>
      <c r="J18" s="13" t="s">
        <v>969</v>
      </c>
      <c r="K18" s="14" t="s">
        <v>970</v>
      </c>
      <c r="L18" s="13" t="s">
        <v>334</v>
      </c>
      <c r="M18" s="14" t="s">
        <v>121</v>
      </c>
      <c r="N18" s="14" t="s">
        <v>20</v>
      </c>
      <c r="O18" s="14" t="s">
        <v>971</v>
      </c>
    </row>
    <row r="19" spans="1:15" ht="204.75" customHeight="1" x14ac:dyDescent="0.35">
      <c r="A19" s="13" t="s">
        <v>967</v>
      </c>
      <c r="B19" s="13" t="s">
        <v>298</v>
      </c>
      <c r="C19" s="13" t="s">
        <v>972</v>
      </c>
      <c r="D19" s="12" t="s">
        <v>14</v>
      </c>
      <c r="E19" s="12" t="s">
        <v>973</v>
      </c>
      <c r="F19" s="27">
        <v>43411</v>
      </c>
      <c r="G19" s="27">
        <v>43412</v>
      </c>
      <c r="H19" s="29">
        <f t="shared" si="0"/>
        <v>2</v>
      </c>
      <c r="I19" s="13" t="s">
        <v>140</v>
      </c>
      <c r="J19" s="13" t="s">
        <v>969</v>
      </c>
      <c r="K19" s="14" t="s">
        <v>974</v>
      </c>
      <c r="L19" s="7" t="s">
        <v>975</v>
      </c>
      <c r="M19" s="14" t="s">
        <v>121</v>
      </c>
      <c r="N19" s="14" t="s">
        <v>20</v>
      </c>
      <c r="O19" s="14"/>
    </row>
    <row r="20" spans="1:15" ht="76.5" customHeight="1" x14ac:dyDescent="0.35">
      <c r="A20" s="13" t="s">
        <v>865</v>
      </c>
      <c r="B20" s="13" t="s">
        <v>203</v>
      </c>
      <c r="C20" s="13" t="s">
        <v>866</v>
      </c>
      <c r="D20" s="12" t="s">
        <v>14</v>
      </c>
      <c r="E20" s="12" t="s">
        <v>908</v>
      </c>
      <c r="F20" s="27">
        <v>43411</v>
      </c>
      <c r="G20" s="27">
        <v>43413</v>
      </c>
      <c r="H20" s="29">
        <f t="shared" si="0"/>
        <v>3</v>
      </c>
      <c r="I20" s="13" t="s">
        <v>80</v>
      </c>
      <c r="J20" s="13" t="s">
        <v>867</v>
      </c>
      <c r="K20" s="14" t="s">
        <v>868</v>
      </c>
      <c r="L20" s="14" t="s">
        <v>986</v>
      </c>
      <c r="M20" s="14" t="s">
        <v>121</v>
      </c>
      <c r="N20" s="14" t="s">
        <v>20</v>
      </c>
      <c r="O20" s="14"/>
    </row>
    <row r="21" spans="1:15" ht="87" x14ac:dyDescent="0.35">
      <c r="A21" s="13" t="s">
        <v>865</v>
      </c>
      <c r="B21" s="13" t="s">
        <v>869</v>
      </c>
      <c r="C21" s="13" t="s">
        <v>126</v>
      </c>
      <c r="D21" s="12" t="s">
        <v>14</v>
      </c>
      <c r="E21" s="12" t="s">
        <v>924</v>
      </c>
      <c r="F21" s="27">
        <v>43411</v>
      </c>
      <c r="G21" s="27">
        <v>43413</v>
      </c>
      <c r="H21" s="29">
        <f t="shared" si="0"/>
        <v>3</v>
      </c>
      <c r="I21" s="13" t="s">
        <v>80</v>
      </c>
      <c r="J21" s="13" t="s">
        <v>867</v>
      </c>
      <c r="K21" s="14" t="s">
        <v>868</v>
      </c>
      <c r="L21" s="14" t="s">
        <v>987</v>
      </c>
      <c r="M21" s="14" t="s">
        <v>121</v>
      </c>
      <c r="N21" s="14" t="s">
        <v>20</v>
      </c>
      <c r="O21" s="14"/>
    </row>
    <row r="22" spans="1:15" ht="72.5" x14ac:dyDescent="0.35">
      <c r="A22" s="13" t="s">
        <v>979</v>
      </c>
      <c r="B22" s="13" t="s">
        <v>628</v>
      </c>
      <c r="C22" s="13" t="s">
        <v>980</v>
      </c>
      <c r="D22" s="12" t="s">
        <v>14</v>
      </c>
      <c r="E22" s="12" t="s">
        <v>924</v>
      </c>
      <c r="F22" s="27">
        <v>43411</v>
      </c>
      <c r="G22" s="27">
        <v>43413</v>
      </c>
      <c r="H22" s="29">
        <f t="shared" si="0"/>
        <v>3</v>
      </c>
      <c r="I22" s="13" t="s">
        <v>80</v>
      </c>
      <c r="J22" s="13" t="s">
        <v>981</v>
      </c>
      <c r="K22" s="14" t="s">
        <v>982</v>
      </c>
      <c r="L22" s="14" t="s">
        <v>983</v>
      </c>
      <c r="M22" s="14" t="s">
        <v>984</v>
      </c>
      <c r="N22" s="14" t="s">
        <v>20</v>
      </c>
      <c r="O22" s="14"/>
    </row>
    <row r="23" spans="1:15" ht="116" x14ac:dyDescent="0.35">
      <c r="A23" s="13" t="s">
        <v>870</v>
      </c>
      <c r="B23" s="13" t="s">
        <v>788</v>
      </c>
      <c r="C23" s="13" t="s">
        <v>866</v>
      </c>
      <c r="D23" s="12" t="s">
        <v>14</v>
      </c>
      <c r="E23" s="12" t="s">
        <v>985</v>
      </c>
      <c r="F23" s="27">
        <v>43412</v>
      </c>
      <c r="G23" s="27">
        <v>43413</v>
      </c>
      <c r="H23" s="29">
        <f t="shared" si="0"/>
        <v>2</v>
      </c>
      <c r="I23" s="13" t="s">
        <v>58</v>
      </c>
      <c r="J23" s="13" t="s">
        <v>59</v>
      </c>
      <c r="K23" s="14" t="s">
        <v>871</v>
      </c>
      <c r="L23" s="14" t="s">
        <v>988</v>
      </c>
      <c r="M23" s="14" t="s">
        <v>62</v>
      </c>
      <c r="N23" s="14" t="s">
        <v>899</v>
      </c>
      <c r="O23" s="14"/>
    </row>
    <row r="24" spans="1:15" ht="116" x14ac:dyDescent="0.35">
      <c r="A24" s="13" t="s">
        <v>872</v>
      </c>
      <c r="B24" s="13" t="s">
        <v>873</v>
      </c>
      <c r="C24" s="13" t="s">
        <v>343</v>
      </c>
      <c r="D24" s="13" t="s">
        <v>14</v>
      </c>
      <c r="E24" s="13" t="s">
        <v>973</v>
      </c>
      <c r="F24" s="27">
        <v>43415</v>
      </c>
      <c r="G24" s="27">
        <v>43419</v>
      </c>
      <c r="H24" s="29">
        <f t="shared" si="0"/>
        <v>4</v>
      </c>
      <c r="I24" s="13" t="s">
        <v>80</v>
      </c>
      <c r="J24" s="13" t="s">
        <v>250</v>
      </c>
      <c r="K24" s="14" t="s">
        <v>874</v>
      </c>
      <c r="L24" s="14" t="s">
        <v>46</v>
      </c>
      <c r="M24" s="14" t="s">
        <v>875</v>
      </c>
      <c r="N24" s="14" t="s">
        <v>20</v>
      </c>
      <c r="O24" s="14"/>
    </row>
    <row r="25" spans="1:15" ht="130.5" customHeight="1" x14ac:dyDescent="0.35">
      <c r="A25" s="13" t="s">
        <v>876</v>
      </c>
      <c r="B25" s="13" t="s">
        <v>323</v>
      </c>
      <c r="C25" s="13" t="s">
        <v>980</v>
      </c>
      <c r="D25" s="13" t="s">
        <v>14</v>
      </c>
      <c r="E25" s="13" t="s">
        <v>945</v>
      </c>
      <c r="F25" s="27">
        <v>43416</v>
      </c>
      <c r="G25" s="27">
        <v>43420</v>
      </c>
      <c r="H25" s="29">
        <f t="shared" si="0"/>
        <v>5</v>
      </c>
      <c r="I25" s="13" t="s">
        <v>210</v>
      </c>
      <c r="J25" s="13" t="s">
        <v>877</v>
      </c>
      <c r="K25" s="14" t="s">
        <v>878</v>
      </c>
      <c r="L25" s="14" t="s">
        <v>999</v>
      </c>
      <c r="M25" s="14" t="s">
        <v>30</v>
      </c>
      <c r="N25" s="14" t="s">
        <v>20</v>
      </c>
      <c r="O25" s="14"/>
    </row>
    <row r="26" spans="1:15" ht="145" x14ac:dyDescent="0.35">
      <c r="A26" s="13" t="s">
        <v>989</v>
      </c>
      <c r="B26" s="13" t="s">
        <v>316</v>
      </c>
      <c r="C26" s="13" t="s">
        <v>145</v>
      </c>
      <c r="D26" s="13" t="s">
        <v>14</v>
      </c>
      <c r="E26" s="13" t="s">
        <v>990</v>
      </c>
      <c r="F26" s="27">
        <v>43417</v>
      </c>
      <c r="G26" s="27">
        <v>43417</v>
      </c>
      <c r="H26" s="29">
        <f t="shared" si="0"/>
        <v>1</v>
      </c>
      <c r="I26" s="13" t="s">
        <v>44</v>
      </c>
      <c r="J26" s="13" t="s">
        <v>250</v>
      </c>
      <c r="K26" s="14" t="s">
        <v>991</v>
      </c>
      <c r="L26" s="14" t="s">
        <v>992</v>
      </c>
      <c r="M26" s="14" t="s">
        <v>993</v>
      </c>
      <c r="N26" s="14" t="s">
        <v>20</v>
      </c>
      <c r="O26" s="14"/>
    </row>
    <row r="27" spans="1:15" ht="232" x14ac:dyDescent="0.35">
      <c r="A27" s="13" t="s">
        <v>994</v>
      </c>
      <c r="B27" s="13" t="s">
        <v>995</v>
      </c>
      <c r="C27" s="13" t="s">
        <v>866</v>
      </c>
      <c r="D27" s="13" t="s">
        <v>14</v>
      </c>
      <c r="E27" s="13" t="s">
        <v>990</v>
      </c>
      <c r="F27" s="27">
        <v>43417</v>
      </c>
      <c r="G27" s="27">
        <v>43418</v>
      </c>
      <c r="H27" s="29">
        <f t="shared" si="0"/>
        <v>2</v>
      </c>
      <c r="I27" s="13" t="s">
        <v>828</v>
      </c>
      <c r="J27" s="13" t="s">
        <v>457</v>
      </c>
      <c r="K27" s="14" t="s">
        <v>996</v>
      </c>
      <c r="L27" s="14" t="s">
        <v>998</v>
      </c>
      <c r="M27" s="14" t="s">
        <v>997</v>
      </c>
      <c r="N27" s="14" t="s">
        <v>20</v>
      </c>
      <c r="O27" s="14"/>
    </row>
    <row r="28" spans="1:15" ht="43.5" x14ac:dyDescent="0.35">
      <c r="A28" s="13" t="s">
        <v>879</v>
      </c>
      <c r="B28" s="13" t="s">
        <v>200</v>
      </c>
      <c r="C28" s="13" t="s">
        <v>126</v>
      </c>
      <c r="D28" s="12" t="s">
        <v>14</v>
      </c>
      <c r="E28" s="12" t="s">
        <v>1000</v>
      </c>
      <c r="F28" s="27">
        <v>43418</v>
      </c>
      <c r="G28" s="27">
        <v>43420</v>
      </c>
      <c r="H28" s="29">
        <f t="shared" si="0"/>
        <v>3</v>
      </c>
      <c r="I28" s="13" t="s">
        <v>238</v>
      </c>
      <c r="J28" s="13" t="s">
        <v>880</v>
      </c>
      <c r="K28" s="14" t="s">
        <v>881</v>
      </c>
      <c r="L28" s="14" t="s">
        <v>46</v>
      </c>
      <c r="M28" s="14" t="s">
        <v>121</v>
      </c>
      <c r="N28" s="14" t="s">
        <v>20</v>
      </c>
      <c r="O28" s="14"/>
    </row>
    <row r="29" spans="1:15" ht="290" x14ac:dyDescent="0.35">
      <c r="A29" s="13" t="s">
        <v>882</v>
      </c>
      <c r="B29" s="13" t="s">
        <v>144</v>
      </c>
      <c r="C29" s="13" t="s">
        <v>145</v>
      </c>
      <c r="D29" s="12" t="s">
        <v>14</v>
      </c>
      <c r="E29" s="12" t="s">
        <v>1001</v>
      </c>
      <c r="F29" s="27">
        <v>43419</v>
      </c>
      <c r="G29" s="27">
        <v>43420</v>
      </c>
      <c r="H29" s="29">
        <f t="shared" si="0"/>
        <v>2</v>
      </c>
      <c r="I29" s="13" t="s">
        <v>80</v>
      </c>
      <c r="J29" s="13" t="s">
        <v>883</v>
      </c>
      <c r="K29" s="14" t="s">
        <v>884</v>
      </c>
      <c r="L29" s="14" t="s">
        <v>1002</v>
      </c>
      <c r="M29" s="14" t="s">
        <v>121</v>
      </c>
      <c r="N29" s="14" t="s">
        <v>20</v>
      </c>
      <c r="O29" s="14"/>
    </row>
    <row r="30" spans="1:15" ht="137.25" customHeight="1" x14ac:dyDescent="0.35">
      <c r="A30" s="13" t="s">
        <v>1036</v>
      </c>
      <c r="B30" s="13" t="s">
        <v>208</v>
      </c>
      <c r="C30" s="13" t="s">
        <v>126</v>
      </c>
      <c r="D30" s="12" t="s">
        <v>14</v>
      </c>
      <c r="E30" s="12" t="s">
        <v>908</v>
      </c>
      <c r="F30" s="27">
        <v>43423</v>
      </c>
      <c r="G30" s="27">
        <v>43425</v>
      </c>
      <c r="H30" s="29">
        <f t="shared" si="0"/>
        <v>3</v>
      </c>
      <c r="I30" s="13" t="s">
        <v>44</v>
      </c>
      <c r="J30" s="13" t="s">
        <v>211</v>
      </c>
      <c r="K30" s="14" t="s">
        <v>1037</v>
      </c>
      <c r="L30" s="14" t="s">
        <v>1003</v>
      </c>
      <c r="M30" s="14" t="s">
        <v>121</v>
      </c>
      <c r="N30" s="14" t="s">
        <v>20</v>
      </c>
      <c r="O30" s="14"/>
    </row>
    <row r="31" spans="1:15" ht="159.5" x14ac:dyDescent="0.35">
      <c r="A31" s="13" t="s">
        <v>1039</v>
      </c>
      <c r="B31" s="13" t="s">
        <v>144</v>
      </c>
      <c r="C31" s="13" t="s">
        <v>145</v>
      </c>
      <c r="D31" s="12" t="s">
        <v>14</v>
      </c>
      <c r="E31" s="12" t="s">
        <v>1001</v>
      </c>
      <c r="F31" s="27">
        <v>43423</v>
      </c>
      <c r="G31" s="27">
        <v>43425</v>
      </c>
      <c r="H31" s="29">
        <f t="shared" si="0"/>
        <v>3</v>
      </c>
      <c r="I31" s="13" t="s">
        <v>44</v>
      </c>
      <c r="J31" s="13" t="s">
        <v>476</v>
      </c>
      <c r="K31" s="14" t="s">
        <v>1040</v>
      </c>
      <c r="L31" s="14" t="s">
        <v>1041</v>
      </c>
      <c r="M31" s="14" t="s">
        <v>121</v>
      </c>
      <c r="N31" s="14" t="s">
        <v>20</v>
      </c>
      <c r="O31" s="14"/>
    </row>
    <row r="32" spans="1:15" ht="72.5" x14ac:dyDescent="0.35">
      <c r="A32" s="13" t="s">
        <v>754</v>
      </c>
      <c r="B32" s="13" t="s">
        <v>755</v>
      </c>
      <c r="C32" s="13" t="s">
        <v>126</v>
      </c>
      <c r="D32" s="12" t="s">
        <v>14</v>
      </c>
      <c r="E32" s="12" t="s">
        <v>1000</v>
      </c>
      <c r="F32" s="27">
        <v>43423</v>
      </c>
      <c r="G32" s="27">
        <v>43428</v>
      </c>
      <c r="H32" s="29">
        <f t="shared" si="0"/>
        <v>5</v>
      </c>
      <c r="I32" s="13" t="s">
        <v>44</v>
      </c>
      <c r="J32" s="13" t="s">
        <v>756</v>
      </c>
      <c r="K32" s="14" t="s">
        <v>885</v>
      </c>
      <c r="L32" s="14" t="s">
        <v>758</v>
      </c>
      <c r="M32" s="14" t="s">
        <v>759</v>
      </c>
      <c r="N32" s="14" t="s">
        <v>20</v>
      </c>
      <c r="O32" s="14"/>
    </row>
    <row r="33" spans="1:15" ht="87" x14ac:dyDescent="0.35">
      <c r="A33" s="13" t="s">
        <v>1042</v>
      </c>
      <c r="B33" s="13" t="s">
        <v>468</v>
      </c>
      <c r="C33" s="13" t="s">
        <v>145</v>
      </c>
      <c r="D33" s="12" t="s">
        <v>14</v>
      </c>
      <c r="E33" s="12" t="s">
        <v>1043</v>
      </c>
      <c r="F33" s="27">
        <v>43425</v>
      </c>
      <c r="G33" s="27">
        <v>43427</v>
      </c>
      <c r="H33" s="29">
        <f t="shared" si="0"/>
        <v>3</v>
      </c>
      <c r="I33" s="13" t="s">
        <v>44</v>
      </c>
      <c r="J33" s="13" t="s">
        <v>1044</v>
      </c>
      <c r="K33" s="14" t="s">
        <v>1045</v>
      </c>
      <c r="L33" s="14" t="s">
        <v>1046</v>
      </c>
      <c r="M33" s="14" t="s">
        <v>121</v>
      </c>
      <c r="N33" s="14" t="s">
        <v>20</v>
      </c>
      <c r="O33" s="14"/>
    </row>
    <row r="34" spans="1:15" ht="130.5" x14ac:dyDescent="0.35">
      <c r="A34" s="13" t="s">
        <v>1047</v>
      </c>
      <c r="B34" s="13" t="s">
        <v>968</v>
      </c>
      <c r="C34" s="13" t="s">
        <v>24</v>
      </c>
      <c r="D34" s="12" t="s">
        <v>14</v>
      </c>
      <c r="E34" s="12" t="s">
        <v>1048</v>
      </c>
      <c r="F34" s="27">
        <v>43425</v>
      </c>
      <c r="G34" s="27">
        <v>43427</v>
      </c>
      <c r="H34" s="29">
        <f t="shared" si="0"/>
        <v>3</v>
      </c>
      <c r="I34" s="13" t="s">
        <v>222</v>
      </c>
      <c r="J34" s="13" t="s">
        <v>748</v>
      </c>
      <c r="K34" s="14" t="s">
        <v>1049</v>
      </c>
      <c r="L34" s="14" t="s">
        <v>1050</v>
      </c>
      <c r="M34" s="14" t="s">
        <v>121</v>
      </c>
      <c r="N34" s="14" t="s">
        <v>20</v>
      </c>
      <c r="O34" s="14"/>
    </row>
    <row r="35" spans="1:15" ht="174" x14ac:dyDescent="0.35">
      <c r="A35" s="13" t="s">
        <v>1047</v>
      </c>
      <c r="B35" s="13" t="s">
        <v>746</v>
      </c>
      <c r="C35" s="13" t="s">
        <v>145</v>
      </c>
      <c r="D35" s="12" t="s">
        <v>14</v>
      </c>
      <c r="E35" s="12" t="s">
        <v>1048</v>
      </c>
      <c r="F35" s="27">
        <v>43425</v>
      </c>
      <c r="G35" s="27">
        <v>43427</v>
      </c>
      <c r="H35" s="29">
        <f t="shared" si="0"/>
        <v>3</v>
      </c>
      <c r="I35" s="13" t="s">
        <v>222</v>
      </c>
      <c r="J35" s="13" t="s">
        <v>748</v>
      </c>
      <c r="K35" s="14" t="s">
        <v>1049</v>
      </c>
      <c r="L35" s="14" t="s">
        <v>1051</v>
      </c>
      <c r="M35" s="14" t="s">
        <v>121</v>
      </c>
      <c r="N35" s="14" t="s">
        <v>20</v>
      </c>
      <c r="O35" s="14"/>
    </row>
    <row r="36" spans="1:15" ht="217.5" x14ac:dyDescent="0.35">
      <c r="A36" s="13" t="s">
        <v>1052</v>
      </c>
      <c r="B36" s="13" t="s">
        <v>1053</v>
      </c>
      <c r="C36" s="13" t="s">
        <v>980</v>
      </c>
      <c r="D36" s="12" t="s">
        <v>14</v>
      </c>
      <c r="E36" s="12" t="s">
        <v>1054</v>
      </c>
      <c r="F36" s="27">
        <v>43430</v>
      </c>
      <c r="G36" s="27">
        <v>43434</v>
      </c>
      <c r="H36" s="29">
        <f t="shared" ref="H36:H59" si="1">NETWORKDAYS(F36,G36)</f>
        <v>5</v>
      </c>
      <c r="I36" s="13" t="s">
        <v>154</v>
      </c>
      <c r="J36" s="13" t="s">
        <v>287</v>
      </c>
      <c r="K36" s="14" t="s">
        <v>1055</v>
      </c>
      <c r="L36" s="14" t="s">
        <v>1056</v>
      </c>
      <c r="M36" s="14" t="s">
        <v>1057</v>
      </c>
      <c r="N36" s="14" t="s">
        <v>20</v>
      </c>
      <c r="O36" s="14"/>
    </row>
    <row r="37" spans="1:15" ht="127.5" customHeight="1" x14ac:dyDescent="0.35">
      <c r="A37" s="13" t="s">
        <v>1052</v>
      </c>
      <c r="B37" s="13" t="s">
        <v>1058</v>
      </c>
      <c r="C37" s="13" t="s">
        <v>980</v>
      </c>
      <c r="D37" s="12" t="s">
        <v>14</v>
      </c>
      <c r="E37" s="12" t="s">
        <v>906</v>
      </c>
      <c r="F37" s="27">
        <v>43430</v>
      </c>
      <c r="G37" s="27">
        <v>43434</v>
      </c>
      <c r="H37" s="29">
        <f t="shared" si="1"/>
        <v>5</v>
      </c>
      <c r="I37" s="13" t="s">
        <v>154</v>
      </c>
      <c r="J37" s="13" t="s">
        <v>287</v>
      </c>
      <c r="K37" s="14" t="s">
        <v>1055</v>
      </c>
      <c r="L37" s="14" t="s">
        <v>1059</v>
      </c>
      <c r="M37" s="14" t="s">
        <v>1060</v>
      </c>
      <c r="N37" s="14" t="s">
        <v>20</v>
      </c>
      <c r="O37" s="14"/>
    </row>
    <row r="38" spans="1:15" ht="275.5" x14ac:dyDescent="0.35">
      <c r="A38" s="13" t="s">
        <v>1061</v>
      </c>
      <c r="B38" s="13" t="s">
        <v>761</v>
      </c>
      <c r="C38" s="13" t="s">
        <v>980</v>
      </c>
      <c r="D38" s="12" t="s">
        <v>14</v>
      </c>
      <c r="E38" s="12" t="s">
        <v>1062</v>
      </c>
      <c r="F38" s="27">
        <v>43430</v>
      </c>
      <c r="G38" s="27">
        <v>43434</v>
      </c>
      <c r="H38" s="29">
        <f t="shared" si="1"/>
        <v>5</v>
      </c>
      <c r="I38" s="13" t="s">
        <v>1063</v>
      </c>
      <c r="J38" s="13" t="s">
        <v>756</v>
      </c>
      <c r="K38" s="14" t="s">
        <v>1064</v>
      </c>
      <c r="L38" s="14" t="s">
        <v>1065</v>
      </c>
      <c r="M38" s="14" t="s">
        <v>765</v>
      </c>
      <c r="N38" s="14" t="s">
        <v>20</v>
      </c>
      <c r="O38" s="14"/>
    </row>
    <row r="39" spans="1:15" ht="58" x14ac:dyDescent="0.35">
      <c r="A39" s="13" t="s">
        <v>1066</v>
      </c>
      <c r="B39" s="13" t="s">
        <v>1067</v>
      </c>
      <c r="C39" s="13" t="s">
        <v>1068</v>
      </c>
      <c r="D39" s="12" t="s">
        <v>14</v>
      </c>
      <c r="E39" s="12" t="s">
        <v>1069</v>
      </c>
      <c r="F39" s="27">
        <v>43431</v>
      </c>
      <c r="G39" s="27">
        <v>43431</v>
      </c>
      <c r="H39" s="29">
        <f t="shared" si="1"/>
        <v>1</v>
      </c>
      <c r="I39" s="13" t="s">
        <v>99</v>
      </c>
      <c r="J39" s="13" t="s">
        <v>579</v>
      </c>
      <c r="K39" s="14" t="s">
        <v>1070</v>
      </c>
      <c r="L39" s="14" t="s">
        <v>1071</v>
      </c>
      <c r="M39" s="14" t="s">
        <v>1072</v>
      </c>
      <c r="N39" s="14" t="s">
        <v>20</v>
      </c>
      <c r="O39" s="14"/>
    </row>
    <row r="40" spans="1:15" ht="58" x14ac:dyDescent="0.35">
      <c r="A40" s="13" t="s">
        <v>1066</v>
      </c>
      <c r="B40" s="13" t="s">
        <v>1073</v>
      </c>
      <c r="C40" s="13" t="s">
        <v>1068</v>
      </c>
      <c r="D40" s="12" t="s">
        <v>14</v>
      </c>
      <c r="E40" s="12" t="s">
        <v>1074</v>
      </c>
      <c r="F40" s="27">
        <v>43431</v>
      </c>
      <c r="G40" s="27">
        <v>43431</v>
      </c>
      <c r="H40" s="29">
        <f t="shared" si="1"/>
        <v>1</v>
      </c>
      <c r="I40" s="13" t="s">
        <v>99</v>
      </c>
      <c r="J40" s="13" t="s">
        <v>579</v>
      </c>
      <c r="K40" s="14" t="s">
        <v>1070</v>
      </c>
      <c r="L40" s="14" t="s">
        <v>1071</v>
      </c>
      <c r="M40" s="14" t="s">
        <v>1072</v>
      </c>
      <c r="N40" s="14" t="s">
        <v>20</v>
      </c>
      <c r="O40" s="14"/>
    </row>
    <row r="41" spans="1:15" ht="58" x14ac:dyDescent="0.35">
      <c r="A41" s="13" t="s">
        <v>1066</v>
      </c>
      <c r="B41" s="13" t="s">
        <v>1075</v>
      </c>
      <c r="C41" s="13" t="s">
        <v>1068</v>
      </c>
      <c r="D41" s="12" t="s">
        <v>14</v>
      </c>
      <c r="E41" s="12" t="s">
        <v>1069</v>
      </c>
      <c r="F41" s="27">
        <v>43431</v>
      </c>
      <c r="G41" s="27">
        <v>43431</v>
      </c>
      <c r="H41" s="29">
        <f t="shared" si="1"/>
        <v>1</v>
      </c>
      <c r="I41" s="13" t="s">
        <v>99</v>
      </c>
      <c r="J41" s="13" t="s">
        <v>579</v>
      </c>
      <c r="K41" s="14" t="s">
        <v>1070</v>
      </c>
      <c r="L41" s="14" t="s">
        <v>1071</v>
      </c>
      <c r="M41" s="14" t="s">
        <v>1072</v>
      </c>
      <c r="N41" s="14" t="s">
        <v>20</v>
      </c>
      <c r="O41" s="14"/>
    </row>
    <row r="42" spans="1:15" ht="58" x14ac:dyDescent="0.35">
      <c r="A42" s="13" t="s">
        <v>1066</v>
      </c>
      <c r="B42" s="13" t="s">
        <v>1076</v>
      </c>
      <c r="C42" s="13" t="s">
        <v>1068</v>
      </c>
      <c r="D42" s="6" t="s">
        <v>268</v>
      </c>
      <c r="E42" s="6" t="s">
        <v>268</v>
      </c>
      <c r="F42" s="27">
        <v>43431</v>
      </c>
      <c r="G42" s="27">
        <v>43431</v>
      </c>
      <c r="H42" s="29">
        <f t="shared" si="1"/>
        <v>1</v>
      </c>
      <c r="I42" s="13" t="s">
        <v>99</v>
      </c>
      <c r="J42" s="13" t="s">
        <v>579</v>
      </c>
      <c r="K42" s="14" t="s">
        <v>1070</v>
      </c>
      <c r="L42" s="14" t="s">
        <v>1071</v>
      </c>
      <c r="M42" s="14" t="s">
        <v>1072</v>
      </c>
      <c r="N42" s="14" t="s">
        <v>20</v>
      </c>
      <c r="O42" s="14"/>
    </row>
    <row r="43" spans="1:15" ht="58" x14ac:dyDescent="0.35">
      <c r="A43" s="13" t="s">
        <v>1066</v>
      </c>
      <c r="B43" s="13" t="s">
        <v>1077</v>
      </c>
      <c r="C43" s="13" t="s">
        <v>1068</v>
      </c>
      <c r="D43" s="12" t="s">
        <v>14</v>
      </c>
      <c r="E43" s="12" t="s">
        <v>1062</v>
      </c>
      <c r="F43" s="27">
        <v>43431</v>
      </c>
      <c r="G43" s="27">
        <v>43431</v>
      </c>
      <c r="H43" s="29">
        <f t="shared" si="1"/>
        <v>1</v>
      </c>
      <c r="I43" s="13" t="s">
        <v>99</v>
      </c>
      <c r="J43" s="13" t="s">
        <v>579</v>
      </c>
      <c r="K43" s="14" t="s">
        <v>1070</v>
      </c>
      <c r="L43" s="14" t="s">
        <v>1071</v>
      </c>
      <c r="M43" s="14" t="s">
        <v>1072</v>
      </c>
      <c r="N43" s="14" t="s">
        <v>20</v>
      </c>
      <c r="O43" s="14"/>
    </row>
    <row r="44" spans="1:15" ht="58" x14ac:dyDescent="0.35">
      <c r="A44" s="13" t="s">
        <v>1066</v>
      </c>
      <c r="B44" s="13" t="s">
        <v>1078</v>
      </c>
      <c r="C44" s="13" t="s">
        <v>1068</v>
      </c>
      <c r="D44" s="12" t="s">
        <v>14</v>
      </c>
      <c r="E44" s="12" t="s">
        <v>1069</v>
      </c>
      <c r="F44" s="27">
        <v>43431</v>
      </c>
      <c r="G44" s="27">
        <v>43431</v>
      </c>
      <c r="H44" s="29">
        <f t="shared" si="1"/>
        <v>1</v>
      </c>
      <c r="I44" s="13" t="s">
        <v>99</v>
      </c>
      <c r="J44" s="13" t="s">
        <v>579</v>
      </c>
      <c r="K44" s="14" t="s">
        <v>1070</v>
      </c>
      <c r="L44" s="14" t="s">
        <v>1071</v>
      </c>
      <c r="M44" s="14" t="s">
        <v>1072</v>
      </c>
      <c r="N44" s="14" t="s">
        <v>20</v>
      </c>
      <c r="O44" s="14"/>
    </row>
    <row r="45" spans="1:15" ht="58" x14ac:dyDescent="0.35">
      <c r="A45" s="13" t="s">
        <v>1066</v>
      </c>
      <c r="B45" s="13" t="s">
        <v>1079</v>
      </c>
      <c r="C45" s="13" t="s">
        <v>445</v>
      </c>
      <c r="D45" s="12" t="s">
        <v>79</v>
      </c>
      <c r="E45" s="12" t="s">
        <v>79</v>
      </c>
      <c r="F45" s="27">
        <v>43431</v>
      </c>
      <c r="G45" s="27">
        <v>43431</v>
      </c>
      <c r="H45" s="29">
        <f t="shared" si="1"/>
        <v>1</v>
      </c>
      <c r="I45" s="13" t="s">
        <v>99</v>
      </c>
      <c r="J45" s="13" t="s">
        <v>579</v>
      </c>
      <c r="K45" s="14" t="s">
        <v>1070</v>
      </c>
      <c r="L45" s="13" t="s">
        <v>334</v>
      </c>
      <c r="M45" s="14" t="s">
        <v>1072</v>
      </c>
      <c r="N45" s="14" t="s">
        <v>20</v>
      </c>
      <c r="O45" s="14" t="s">
        <v>1080</v>
      </c>
    </row>
    <row r="46" spans="1:15" ht="58" x14ac:dyDescent="0.35">
      <c r="A46" s="13" t="s">
        <v>1066</v>
      </c>
      <c r="B46" s="13" t="s">
        <v>1081</v>
      </c>
      <c r="C46" s="13" t="s">
        <v>445</v>
      </c>
      <c r="D46" s="12" t="s">
        <v>14</v>
      </c>
      <c r="E46" s="12" t="s">
        <v>1069</v>
      </c>
      <c r="F46" s="27">
        <v>43431</v>
      </c>
      <c r="G46" s="27">
        <v>43431</v>
      </c>
      <c r="H46" s="29">
        <f t="shared" si="1"/>
        <v>1</v>
      </c>
      <c r="I46" s="13" t="s">
        <v>99</v>
      </c>
      <c r="J46" s="13" t="s">
        <v>579</v>
      </c>
      <c r="K46" s="14" t="s">
        <v>1070</v>
      </c>
      <c r="L46" s="14" t="s">
        <v>1071</v>
      </c>
      <c r="M46" s="14" t="s">
        <v>1072</v>
      </c>
      <c r="N46" s="14" t="s">
        <v>20</v>
      </c>
      <c r="O46" s="14" t="s">
        <v>1080</v>
      </c>
    </row>
    <row r="47" spans="1:15" ht="43.5" x14ac:dyDescent="0.35">
      <c r="A47" s="13" t="s">
        <v>1066</v>
      </c>
      <c r="B47" s="13" t="s">
        <v>1082</v>
      </c>
      <c r="C47" s="13" t="s">
        <v>445</v>
      </c>
      <c r="D47" s="12" t="s">
        <v>79</v>
      </c>
      <c r="E47" s="12" t="s">
        <v>79</v>
      </c>
      <c r="F47" s="27">
        <v>43431</v>
      </c>
      <c r="G47" s="27">
        <v>43431</v>
      </c>
      <c r="H47" s="29">
        <f t="shared" si="1"/>
        <v>1</v>
      </c>
      <c r="I47" s="13" t="s">
        <v>99</v>
      </c>
      <c r="J47" s="13" t="s">
        <v>579</v>
      </c>
      <c r="K47" s="14" t="s">
        <v>1070</v>
      </c>
      <c r="L47" s="13" t="s">
        <v>334</v>
      </c>
      <c r="M47" s="14" t="s">
        <v>1072</v>
      </c>
      <c r="N47" s="14" t="s">
        <v>20</v>
      </c>
      <c r="O47" s="14"/>
    </row>
    <row r="48" spans="1:15" ht="58" x14ac:dyDescent="0.35">
      <c r="A48" s="13" t="s">
        <v>1066</v>
      </c>
      <c r="B48" s="13" t="s">
        <v>1083</v>
      </c>
      <c r="C48" s="13" t="s">
        <v>445</v>
      </c>
      <c r="D48" s="12" t="s">
        <v>14</v>
      </c>
      <c r="E48" s="12" t="s">
        <v>1074</v>
      </c>
      <c r="F48" s="27">
        <v>43431</v>
      </c>
      <c r="G48" s="27">
        <v>43431</v>
      </c>
      <c r="H48" s="29">
        <f t="shared" si="1"/>
        <v>1</v>
      </c>
      <c r="I48" s="13" t="s">
        <v>99</v>
      </c>
      <c r="J48" s="13" t="s">
        <v>579</v>
      </c>
      <c r="K48" s="14" t="s">
        <v>1070</v>
      </c>
      <c r="L48" s="14" t="s">
        <v>1071</v>
      </c>
      <c r="M48" s="14" t="s">
        <v>1072</v>
      </c>
      <c r="N48" s="14" t="s">
        <v>20</v>
      </c>
      <c r="O48" s="14"/>
    </row>
    <row r="49" spans="1:15" ht="58" x14ac:dyDescent="0.35">
      <c r="A49" s="13" t="s">
        <v>1066</v>
      </c>
      <c r="B49" s="13" t="s">
        <v>1084</v>
      </c>
      <c r="C49" s="13" t="s">
        <v>385</v>
      </c>
      <c r="D49" s="12" t="s">
        <v>14</v>
      </c>
      <c r="E49" s="12" t="s">
        <v>1043</v>
      </c>
      <c r="F49" s="27">
        <v>43431</v>
      </c>
      <c r="G49" s="27">
        <v>43431</v>
      </c>
      <c r="H49" s="29">
        <f t="shared" si="1"/>
        <v>1</v>
      </c>
      <c r="I49" s="13" t="s">
        <v>99</v>
      </c>
      <c r="J49" s="13" t="s">
        <v>579</v>
      </c>
      <c r="K49" s="14" t="s">
        <v>1070</v>
      </c>
      <c r="L49" s="14" t="s">
        <v>1071</v>
      </c>
      <c r="M49" s="14" t="s">
        <v>1072</v>
      </c>
      <c r="N49" s="14" t="s">
        <v>20</v>
      </c>
      <c r="O49" s="14"/>
    </row>
    <row r="50" spans="1:15" ht="58" x14ac:dyDescent="0.35">
      <c r="A50" s="13" t="s">
        <v>1066</v>
      </c>
      <c r="B50" s="13" t="s">
        <v>1085</v>
      </c>
      <c r="C50" s="13" t="s">
        <v>385</v>
      </c>
      <c r="D50" s="12" t="s">
        <v>14</v>
      </c>
      <c r="E50" s="12" t="s">
        <v>1074</v>
      </c>
      <c r="F50" s="27">
        <v>43431</v>
      </c>
      <c r="G50" s="27">
        <v>43431</v>
      </c>
      <c r="H50" s="29">
        <f t="shared" si="1"/>
        <v>1</v>
      </c>
      <c r="I50" s="13" t="s">
        <v>99</v>
      </c>
      <c r="J50" s="13" t="s">
        <v>579</v>
      </c>
      <c r="K50" s="14" t="s">
        <v>1070</v>
      </c>
      <c r="L50" s="14" t="s">
        <v>1071</v>
      </c>
      <c r="M50" s="14" t="s">
        <v>1072</v>
      </c>
      <c r="N50" s="14" t="s">
        <v>20</v>
      </c>
      <c r="O50" s="14"/>
    </row>
    <row r="51" spans="1:15" ht="409.5" x14ac:dyDescent="0.35">
      <c r="A51" s="13" t="s">
        <v>1066</v>
      </c>
      <c r="B51" s="13" t="s">
        <v>1086</v>
      </c>
      <c r="C51" s="13" t="s">
        <v>385</v>
      </c>
      <c r="D51" s="12" t="s">
        <v>14</v>
      </c>
      <c r="E51" s="12" t="s">
        <v>1074</v>
      </c>
      <c r="F51" s="27">
        <v>43431</v>
      </c>
      <c r="G51" s="27">
        <v>43431</v>
      </c>
      <c r="H51" s="29">
        <f t="shared" si="1"/>
        <v>1</v>
      </c>
      <c r="I51" s="13" t="s">
        <v>99</v>
      </c>
      <c r="J51" s="13" t="s">
        <v>579</v>
      </c>
      <c r="K51" s="14" t="s">
        <v>1070</v>
      </c>
      <c r="L51" s="14" t="s">
        <v>1087</v>
      </c>
      <c r="M51" s="14" t="s">
        <v>1072</v>
      </c>
      <c r="N51" s="14" t="s">
        <v>20</v>
      </c>
      <c r="O51" s="14"/>
    </row>
    <row r="52" spans="1:15" ht="159.5" x14ac:dyDescent="0.35">
      <c r="A52" s="13" t="s">
        <v>1066</v>
      </c>
      <c r="B52" s="13" t="s">
        <v>1088</v>
      </c>
      <c r="C52" s="13" t="s">
        <v>385</v>
      </c>
      <c r="D52" s="12" t="s">
        <v>14</v>
      </c>
      <c r="E52" s="12" t="s">
        <v>1089</v>
      </c>
      <c r="F52" s="27">
        <v>43431</v>
      </c>
      <c r="G52" s="27">
        <v>43431</v>
      </c>
      <c r="H52" s="29">
        <f t="shared" si="1"/>
        <v>1</v>
      </c>
      <c r="I52" s="13" t="s">
        <v>99</v>
      </c>
      <c r="J52" s="13" t="s">
        <v>579</v>
      </c>
      <c r="K52" s="14" t="s">
        <v>1070</v>
      </c>
      <c r="L52" s="14" t="s">
        <v>1090</v>
      </c>
      <c r="M52" s="14" t="s">
        <v>1072</v>
      </c>
      <c r="N52" s="14" t="s">
        <v>20</v>
      </c>
      <c r="O52" s="14"/>
    </row>
    <row r="53" spans="1:15" ht="58" x14ac:dyDescent="0.35">
      <c r="A53" s="13" t="s">
        <v>1066</v>
      </c>
      <c r="B53" s="13" t="s">
        <v>1091</v>
      </c>
      <c r="C53" s="13" t="s">
        <v>1092</v>
      </c>
      <c r="D53" s="12" t="s">
        <v>14</v>
      </c>
      <c r="E53" s="12" t="s">
        <v>1069</v>
      </c>
      <c r="F53" s="27">
        <v>43431</v>
      </c>
      <c r="G53" s="27">
        <v>43431</v>
      </c>
      <c r="H53" s="29">
        <f t="shared" si="1"/>
        <v>1</v>
      </c>
      <c r="I53" s="13" t="s">
        <v>99</v>
      </c>
      <c r="J53" s="13" t="s">
        <v>579</v>
      </c>
      <c r="K53" s="14" t="s">
        <v>1070</v>
      </c>
      <c r="L53" s="14" t="s">
        <v>1071</v>
      </c>
      <c r="M53" s="14" t="s">
        <v>1072</v>
      </c>
      <c r="N53" s="14" t="s">
        <v>20</v>
      </c>
      <c r="O53" s="14"/>
    </row>
    <row r="54" spans="1:15" ht="130.5" x14ac:dyDescent="0.35">
      <c r="A54" s="13" t="s">
        <v>1066</v>
      </c>
      <c r="B54" s="13" t="s">
        <v>1093</v>
      </c>
      <c r="C54" s="13" t="s">
        <v>1092</v>
      </c>
      <c r="D54" s="12" t="s">
        <v>79</v>
      </c>
      <c r="E54" s="12" t="s">
        <v>79</v>
      </c>
      <c r="F54" s="27">
        <v>43431</v>
      </c>
      <c r="G54" s="27">
        <v>43431</v>
      </c>
      <c r="H54" s="29">
        <f t="shared" si="1"/>
        <v>1</v>
      </c>
      <c r="I54" s="13" t="s">
        <v>99</v>
      </c>
      <c r="J54" s="13" t="s">
        <v>579</v>
      </c>
      <c r="K54" s="14" t="s">
        <v>1070</v>
      </c>
      <c r="L54" s="12" t="s">
        <v>334</v>
      </c>
      <c r="M54" s="14" t="s">
        <v>1072</v>
      </c>
      <c r="N54" s="14" t="s">
        <v>20</v>
      </c>
      <c r="O54" s="14" t="s">
        <v>1094</v>
      </c>
    </row>
    <row r="55" spans="1:15" ht="58" x14ac:dyDescent="0.35">
      <c r="A55" s="13" t="s">
        <v>1095</v>
      </c>
      <c r="B55" s="13" t="s">
        <v>64</v>
      </c>
      <c r="C55" s="13" t="s">
        <v>980</v>
      </c>
      <c r="D55" s="12" t="s">
        <v>79</v>
      </c>
      <c r="E55" s="12" t="s">
        <v>79</v>
      </c>
      <c r="F55" s="27">
        <v>43431</v>
      </c>
      <c r="G55" s="27">
        <v>43433</v>
      </c>
      <c r="H55" s="29">
        <f t="shared" si="1"/>
        <v>3</v>
      </c>
      <c r="I55" s="13" t="s">
        <v>249</v>
      </c>
      <c r="J55" s="13" t="s">
        <v>89</v>
      </c>
      <c r="K55" s="14" t="s">
        <v>1096</v>
      </c>
      <c r="L55" s="12" t="s">
        <v>334</v>
      </c>
      <c r="M55" s="14" t="s">
        <v>765</v>
      </c>
      <c r="N55" s="14" t="s">
        <v>20</v>
      </c>
      <c r="O55" s="14" t="s">
        <v>1097</v>
      </c>
    </row>
    <row r="56" spans="1:15" ht="87" x14ac:dyDescent="0.35">
      <c r="A56" s="13" t="s">
        <v>1098</v>
      </c>
      <c r="B56" s="13" t="s">
        <v>1099</v>
      </c>
      <c r="C56" s="13" t="s">
        <v>1100</v>
      </c>
      <c r="D56" s="12" t="s">
        <v>14</v>
      </c>
      <c r="E56" s="12" t="s">
        <v>1101</v>
      </c>
      <c r="F56" s="27">
        <v>43432</v>
      </c>
      <c r="G56" s="27">
        <v>43433</v>
      </c>
      <c r="H56" s="29">
        <f t="shared" si="1"/>
        <v>2</v>
      </c>
      <c r="I56" s="13" t="s">
        <v>222</v>
      </c>
      <c r="J56" s="13" t="s">
        <v>838</v>
      </c>
      <c r="K56" s="14" t="s">
        <v>1102</v>
      </c>
      <c r="L56" s="14" t="s">
        <v>1103</v>
      </c>
      <c r="M56" s="14" t="s">
        <v>1104</v>
      </c>
      <c r="N56" s="14" t="s">
        <v>20</v>
      </c>
      <c r="O56" s="14"/>
    </row>
    <row r="57" spans="1:15" ht="58" x14ac:dyDescent="0.35">
      <c r="A57" s="13" t="s">
        <v>1105</v>
      </c>
      <c r="B57" s="13" t="s">
        <v>379</v>
      </c>
      <c r="C57" s="13" t="s">
        <v>24</v>
      </c>
      <c r="D57" s="12" t="s">
        <v>79</v>
      </c>
      <c r="E57" s="12" t="s">
        <v>79</v>
      </c>
      <c r="F57" s="27">
        <v>43433</v>
      </c>
      <c r="G57" s="27">
        <v>43433</v>
      </c>
      <c r="H57" s="29">
        <f t="shared" si="1"/>
        <v>1</v>
      </c>
      <c r="I57" s="13" t="s">
        <v>238</v>
      </c>
      <c r="J57" s="13" t="s">
        <v>883</v>
      </c>
      <c r="K57" s="14" t="s">
        <v>1106</v>
      </c>
      <c r="L57" s="12" t="s">
        <v>334</v>
      </c>
      <c r="M57" s="14" t="s">
        <v>121</v>
      </c>
      <c r="N57" s="14" t="s">
        <v>20</v>
      </c>
      <c r="O57" s="14" t="s">
        <v>1107</v>
      </c>
    </row>
    <row r="58" spans="1:15" ht="114.75" customHeight="1" x14ac:dyDescent="0.35">
      <c r="A58" s="13" t="s">
        <v>1108</v>
      </c>
      <c r="B58" s="13" t="s">
        <v>1109</v>
      </c>
      <c r="C58" s="13" t="s">
        <v>24</v>
      </c>
      <c r="D58" s="13" t="s">
        <v>14</v>
      </c>
      <c r="E58" s="13" t="s">
        <v>1000</v>
      </c>
      <c r="F58" s="27">
        <v>43433</v>
      </c>
      <c r="G58" s="27">
        <v>43434</v>
      </c>
      <c r="H58" s="29">
        <f t="shared" si="1"/>
        <v>2</v>
      </c>
      <c r="I58" s="13" t="s">
        <v>264</v>
      </c>
      <c r="J58" s="13" t="s">
        <v>838</v>
      </c>
      <c r="K58" s="14" t="s">
        <v>1110</v>
      </c>
      <c r="L58" s="14" t="s">
        <v>1111</v>
      </c>
      <c r="M58" s="14" t="s">
        <v>121</v>
      </c>
      <c r="N58" s="14" t="s">
        <v>20</v>
      </c>
      <c r="O58" s="14"/>
    </row>
    <row r="59" spans="1:15" ht="58" x14ac:dyDescent="0.35">
      <c r="A59" s="13" t="s">
        <v>1112</v>
      </c>
      <c r="B59" s="13" t="s">
        <v>192</v>
      </c>
      <c r="C59" s="13" t="s">
        <v>126</v>
      </c>
      <c r="D59" s="13" t="s">
        <v>79</v>
      </c>
      <c r="E59" s="13" t="s">
        <v>79</v>
      </c>
      <c r="F59" s="27">
        <v>43434</v>
      </c>
      <c r="G59" s="27">
        <v>43434</v>
      </c>
      <c r="H59" s="29">
        <f t="shared" si="1"/>
        <v>1</v>
      </c>
      <c r="I59" s="13" t="s">
        <v>1113</v>
      </c>
      <c r="J59" s="13" t="s">
        <v>1114</v>
      </c>
      <c r="K59" s="14" t="s">
        <v>1115</v>
      </c>
      <c r="L59" s="13" t="s">
        <v>334</v>
      </c>
      <c r="M59" s="14" t="s">
        <v>1116</v>
      </c>
      <c r="N59" s="14" t="s">
        <v>20</v>
      </c>
      <c r="O59" s="14" t="s">
        <v>1117</v>
      </c>
    </row>
    <row r="60" spans="1:15" ht="15.5" x14ac:dyDescent="0.35">
      <c r="A60" s="42" t="s">
        <v>1157</v>
      </c>
      <c r="B60" s="42"/>
      <c r="C60" s="42"/>
      <c r="D60" s="42"/>
      <c r="E60" s="42"/>
      <c r="F60" s="42"/>
      <c r="G60" s="42"/>
      <c r="H60" s="42"/>
      <c r="I60" s="42"/>
      <c r="J60" s="42"/>
      <c r="K60" s="42"/>
      <c r="L60" s="42"/>
      <c r="M60" s="42"/>
      <c r="N60" s="42"/>
      <c r="O60" s="42"/>
    </row>
  </sheetData>
  <autoFilter ref="A3:O60" xr:uid="{D813A566-453A-4F40-AACB-90D5310875AC}"/>
  <mergeCells count="3">
    <mergeCell ref="A1:O1"/>
    <mergeCell ref="A2:O2"/>
    <mergeCell ref="A60:O6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524A8-4B49-4DB7-946F-042E82924ACA}">
  <dimension ref="A1:O18"/>
  <sheetViews>
    <sheetView topLeftCell="D1" zoomScale="70" zoomScaleNormal="70" workbookViewId="0">
      <pane ySplit="3" topLeftCell="A4" activePane="bottomLeft" state="frozen"/>
      <selection pane="bottomLeft" activeCell="L4" sqref="L4"/>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1308</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ht="409.5" x14ac:dyDescent="0.35">
      <c r="A4" s="13" t="s">
        <v>1118</v>
      </c>
      <c r="B4" s="13" t="s">
        <v>1025</v>
      </c>
      <c r="C4" s="13" t="s">
        <v>145</v>
      </c>
      <c r="D4" s="13" t="s">
        <v>14</v>
      </c>
      <c r="E4" s="13" t="s">
        <v>1119</v>
      </c>
      <c r="F4" s="27">
        <v>43437</v>
      </c>
      <c r="G4" s="27">
        <v>43440</v>
      </c>
      <c r="H4" s="29">
        <f t="shared" ref="H4:H7" si="0">NETWORKDAYS(F4,G4)</f>
        <v>4</v>
      </c>
      <c r="I4" s="13" t="s">
        <v>238</v>
      </c>
      <c r="J4" s="13" t="s">
        <v>106</v>
      </c>
      <c r="K4" s="14" t="s">
        <v>611</v>
      </c>
      <c r="L4" s="14" t="s">
        <v>1120</v>
      </c>
      <c r="M4" s="14" t="s">
        <v>121</v>
      </c>
      <c r="N4" s="14" t="s">
        <v>20</v>
      </c>
      <c r="O4" s="14"/>
    </row>
    <row r="5" spans="1:15" ht="101.5" x14ac:dyDescent="0.35">
      <c r="A5" s="13" t="s">
        <v>268</v>
      </c>
      <c r="B5" s="13" t="s">
        <v>1121</v>
      </c>
      <c r="C5" s="13" t="s">
        <v>923</v>
      </c>
      <c r="D5" s="13" t="s">
        <v>14</v>
      </c>
      <c r="E5" s="13" t="s">
        <v>1122</v>
      </c>
      <c r="F5" s="27">
        <v>43437</v>
      </c>
      <c r="G5" s="27">
        <v>43441</v>
      </c>
      <c r="H5" s="29">
        <f t="shared" si="0"/>
        <v>5</v>
      </c>
      <c r="I5" s="13" t="s">
        <v>99</v>
      </c>
      <c r="J5" s="13" t="s">
        <v>27</v>
      </c>
      <c r="K5" s="25" t="s">
        <v>1123</v>
      </c>
      <c r="L5" s="14" t="s">
        <v>1124</v>
      </c>
      <c r="M5" s="14" t="s">
        <v>30</v>
      </c>
      <c r="N5" s="14" t="s">
        <v>20</v>
      </c>
      <c r="O5" s="14"/>
    </row>
    <row r="6" spans="1:15" ht="87" x14ac:dyDescent="0.35">
      <c r="A6" s="13" t="s">
        <v>886</v>
      </c>
      <c r="B6" s="13" t="s">
        <v>226</v>
      </c>
      <c r="C6" s="13" t="s">
        <v>126</v>
      </c>
      <c r="D6" s="13" t="s">
        <v>14</v>
      </c>
      <c r="E6" s="13" t="s">
        <v>1004</v>
      </c>
      <c r="F6" s="27">
        <v>43438</v>
      </c>
      <c r="G6" s="27">
        <v>43440</v>
      </c>
      <c r="H6" s="29">
        <f t="shared" si="0"/>
        <v>3</v>
      </c>
      <c r="I6" s="13" t="s">
        <v>44</v>
      </c>
      <c r="J6" s="13" t="s">
        <v>887</v>
      </c>
      <c r="K6" s="14" t="s">
        <v>888</v>
      </c>
      <c r="L6" s="14" t="s">
        <v>1005</v>
      </c>
      <c r="M6" s="14" t="s">
        <v>121</v>
      </c>
      <c r="N6" s="14" t="s">
        <v>20</v>
      </c>
      <c r="O6" s="14"/>
    </row>
    <row r="7" spans="1:15" ht="116" x14ac:dyDescent="0.35">
      <c r="A7" s="13" t="s">
        <v>886</v>
      </c>
      <c r="B7" s="13" t="s">
        <v>208</v>
      </c>
      <c r="C7" s="13" t="s">
        <v>126</v>
      </c>
      <c r="D7" s="13" t="s">
        <v>14</v>
      </c>
      <c r="E7" s="13" t="s">
        <v>1013</v>
      </c>
      <c r="F7" s="27">
        <v>43438</v>
      </c>
      <c r="G7" s="27">
        <v>43440</v>
      </c>
      <c r="H7" s="29">
        <f t="shared" si="0"/>
        <v>3</v>
      </c>
      <c r="I7" s="13" t="s">
        <v>44</v>
      </c>
      <c r="J7" s="13" t="s">
        <v>887</v>
      </c>
      <c r="K7" s="14" t="s">
        <v>888</v>
      </c>
      <c r="L7" s="14" t="s">
        <v>1125</v>
      </c>
      <c r="M7" s="14" t="s">
        <v>121</v>
      </c>
      <c r="N7" s="14" t="s">
        <v>20</v>
      </c>
      <c r="O7" s="14"/>
    </row>
    <row r="8" spans="1:15" ht="58" x14ac:dyDescent="0.35">
      <c r="A8" s="13" t="s">
        <v>891</v>
      </c>
      <c r="B8" s="13" t="s">
        <v>800</v>
      </c>
      <c r="C8" s="13" t="s">
        <v>24</v>
      </c>
      <c r="D8" s="6" t="s">
        <v>79</v>
      </c>
      <c r="E8" s="6" t="s">
        <v>79</v>
      </c>
      <c r="F8" s="8">
        <v>43439</v>
      </c>
      <c r="G8" s="27">
        <v>43440</v>
      </c>
      <c r="H8" s="29">
        <f t="shared" ref="H8:H17" si="1">NETWORKDAYS(F8,G8)</f>
        <v>2</v>
      </c>
      <c r="I8" s="13" t="s">
        <v>58</v>
      </c>
      <c r="J8" s="13" t="s">
        <v>59</v>
      </c>
      <c r="K8" s="14" t="s">
        <v>892</v>
      </c>
      <c r="L8" s="6" t="s">
        <v>334</v>
      </c>
      <c r="M8" s="14" t="s">
        <v>62</v>
      </c>
      <c r="N8" s="11" t="s">
        <v>334</v>
      </c>
      <c r="O8" s="14" t="s">
        <v>1126</v>
      </c>
    </row>
    <row r="9" spans="1:15" ht="58" x14ac:dyDescent="0.35">
      <c r="A9" s="13" t="s">
        <v>1127</v>
      </c>
      <c r="B9" s="6" t="s">
        <v>1128</v>
      </c>
      <c r="C9" s="6" t="s">
        <v>24</v>
      </c>
      <c r="D9" s="6" t="s">
        <v>79</v>
      </c>
      <c r="E9" s="6" t="s">
        <v>79</v>
      </c>
      <c r="F9" s="8">
        <v>43439</v>
      </c>
      <c r="G9" s="27">
        <v>43440</v>
      </c>
      <c r="H9" s="29">
        <f t="shared" si="1"/>
        <v>2</v>
      </c>
      <c r="I9" s="13" t="s">
        <v>58</v>
      </c>
      <c r="J9" s="13" t="s">
        <v>59</v>
      </c>
      <c r="K9" s="14" t="s">
        <v>892</v>
      </c>
      <c r="L9" s="6" t="s">
        <v>897</v>
      </c>
      <c r="M9" s="14" t="s">
        <v>62</v>
      </c>
      <c r="N9" s="6" t="s">
        <v>897</v>
      </c>
      <c r="O9" s="14" t="s">
        <v>1129</v>
      </c>
    </row>
    <row r="10" spans="1:15" ht="87" x14ac:dyDescent="0.35">
      <c r="A10" s="13" t="s">
        <v>1130</v>
      </c>
      <c r="B10" s="13" t="s">
        <v>995</v>
      </c>
      <c r="C10" s="13" t="s">
        <v>866</v>
      </c>
      <c r="D10" s="6" t="s">
        <v>56</v>
      </c>
      <c r="E10" s="6" t="s">
        <v>1101</v>
      </c>
      <c r="F10" s="8">
        <v>43440</v>
      </c>
      <c r="G10" s="8">
        <v>43441</v>
      </c>
      <c r="H10" s="29">
        <f t="shared" si="1"/>
        <v>2</v>
      </c>
      <c r="I10" s="13" t="s">
        <v>140</v>
      </c>
      <c r="J10" s="13" t="s">
        <v>457</v>
      </c>
      <c r="K10" s="14" t="s">
        <v>1131</v>
      </c>
      <c r="L10" s="14" t="s">
        <v>1132</v>
      </c>
      <c r="M10" s="14" t="s">
        <v>121</v>
      </c>
      <c r="N10" s="14" t="s">
        <v>20</v>
      </c>
      <c r="O10" s="14"/>
    </row>
    <row r="11" spans="1:15" ht="174" x14ac:dyDescent="0.35">
      <c r="A11" s="13" t="s">
        <v>1133</v>
      </c>
      <c r="B11" s="13" t="s">
        <v>172</v>
      </c>
      <c r="C11" s="13" t="s">
        <v>126</v>
      </c>
      <c r="D11" s="6" t="s">
        <v>14</v>
      </c>
      <c r="E11" s="6" t="s">
        <v>1013</v>
      </c>
      <c r="F11" s="8">
        <v>43440</v>
      </c>
      <c r="G11" s="8">
        <v>43441</v>
      </c>
      <c r="H11" s="29">
        <f t="shared" si="1"/>
        <v>2</v>
      </c>
      <c r="I11" s="13" t="s">
        <v>238</v>
      </c>
      <c r="J11" s="13" t="s">
        <v>843</v>
      </c>
      <c r="K11" s="14" t="s">
        <v>1134</v>
      </c>
      <c r="L11" s="14" t="s">
        <v>1135</v>
      </c>
      <c r="M11" s="14" t="s">
        <v>121</v>
      </c>
      <c r="N11" s="14" t="s">
        <v>20</v>
      </c>
      <c r="O11" s="14"/>
    </row>
    <row r="12" spans="1:15" ht="72.5" x14ac:dyDescent="0.35">
      <c r="A12" s="13" t="s">
        <v>1136</v>
      </c>
      <c r="B12" s="13" t="s">
        <v>968</v>
      </c>
      <c r="C12" s="13" t="s">
        <v>24</v>
      </c>
      <c r="D12" s="6" t="s">
        <v>14</v>
      </c>
      <c r="E12" s="6" t="s">
        <v>1137</v>
      </c>
      <c r="F12" s="8">
        <v>43440</v>
      </c>
      <c r="G12" s="8">
        <v>43441</v>
      </c>
      <c r="H12" s="29">
        <f t="shared" si="1"/>
        <v>2</v>
      </c>
      <c r="I12" s="13" t="s">
        <v>828</v>
      </c>
      <c r="J12" s="13" t="s">
        <v>106</v>
      </c>
      <c r="K12" s="14" t="s">
        <v>1138</v>
      </c>
      <c r="L12" s="26" t="s">
        <v>1139</v>
      </c>
      <c r="M12" s="14" t="s">
        <v>240</v>
      </c>
      <c r="N12" s="14" t="s">
        <v>20</v>
      </c>
      <c r="O12" s="14"/>
    </row>
    <row r="13" spans="1:15" ht="144" customHeight="1" x14ac:dyDescent="0.35">
      <c r="A13" s="13" t="s">
        <v>1140</v>
      </c>
      <c r="B13" s="13" t="s">
        <v>298</v>
      </c>
      <c r="C13" s="13" t="s">
        <v>972</v>
      </c>
      <c r="D13" s="6" t="s">
        <v>14</v>
      </c>
      <c r="E13" s="6" t="s">
        <v>1013</v>
      </c>
      <c r="F13" s="8">
        <v>43444</v>
      </c>
      <c r="G13" s="8">
        <v>43445</v>
      </c>
      <c r="H13" s="29">
        <f t="shared" si="1"/>
        <v>2</v>
      </c>
      <c r="I13" s="13" t="s">
        <v>338</v>
      </c>
      <c r="J13" s="13" t="s">
        <v>463</v>
      </c>
      <c r="K13" s="14" t="s">
        <v>1141</v>
      </c>
      <c r="L13" s="14" t="s">
        <v>1142</v>
      </c>
      <c r="M13" s="14" t="s">
        <v>742</v>
      </c>
      <c r="N13" s="14" t="s">
        <v>20</v>
      </c>
      <c r="O13" s="14"/>
    </row>
    <row r="14" spans="1:15" ht="101.5" x14ac:dyDescent="0.35">
      <c r="A14" s="13" t="s">
        <v>1143</v>
      </c>
      <c r="B14" s="13" t="s">
        <v>71</v>
      </c>
      <c r="C14" s="13" t="s">
        <v>923</v>
      </c>
      <c r="D14" s="13" t="s">
        <v>14</v>
      </c>
      <c r="E14" s="13" t="s">
        <v>1144</v>
      </c>
      <c r="F14" s="27">
        <v>43444</v>
      </c>
      <c r="G14" s="27">
        <v>43447</v>
      </c>
      <c r="H14" s="29">
        <f t="shared" si="1"/>
        <v>4</v>
      </c>
      <c r="I14" s="13" t="s">
        <v>238</v>
      </c>
      <c r="J14" s="13" t="s">
        <v>546</v>
      </c>
      <c r="K14" s="14" t="s">
        <v>1145</v>
      </c>
      <c r="L14" s="14" t="s">
        <v>1031</v>
      </c>
      <c r="M14" s="14" t="s">
        <v>1146</v>
      </c>
      <c r="N14" s="14" t="s">
        <v>20</v>
      </c>
      <c r="O14" s="14"/>
    </row>
    <row r="15" spans="1:15" ht="101.5" x14ac:dyDescent="0.35">
      <c r="A15" s="13" t="s">
        <v>1143</v>
      </c>
      <c r="B15" s="13" t="s">
        <v>32</v>
      </c>
      <c r="C15" s="13" t="s">
        <v>923</v>
      </c>
      <c r="D15" s="13" t="s">
        <v>14</v>
      </c>
      <c r="E15" s="13" t="s">
        <v>1144</v>
      </c>
      <c r="F15" s="27">
        <v>43444</v>
      </c>
      <c r="G15" s="27">
        <v>43447</v>
      </c>
      <c r="H15" s="29">
        <f t="shared" si="1"/>
        <v>4</v>
      </c>
      <c r="I15" s="13" t="s">
        <v>238</v>
      </c>
      <c r="J15" s="13" t="s">
        <v>546</v>
      </c>
      <c r="K15" s="14" t="s">
        <v>1145</v>
      </c>
      <c r="L15" s="14" t="s">
        <v>1031</v>
      </c>
      <c r="M15" s="14" t="s">
        <v>1146</v>
      </c>
      <c r="N15" s="14" t="s">
        <v>20</v>
      </c>
      <c r="O15" s="14"/>
    </row>
    <row r="16" spans="1:15" ht="101.5" x14ac:dyDescent="0.35">
      <c r="A16" s="13" t="s">
        <v>1147</v>
      </c>
      <c r="B16" s="13" t="s">
        <v>1109</v>
      </c>
      <c r="C16" s="13" t="s">
        <v>24</v>
      </c>
      <c r="D16" s="13" t="s">
        <v>14</v>
      </c>
      <c r="E16" s="13" t="s">
        <v>1148</v>
      </c>
      <c r="F16" s="27">
        <v>43444</v>
      </c>
      <c r="G16" s="27">
        <v>43449</v>
      </c>
      <c r="H16" s="29">
        <f t="shared" si="1"/>
        <v>5</v>
      </c>
      <c r="I16" s="13" t="s">
        <v>99</v>
      </c>
      <c r="J16" s="13" t="s">
        <v>106</v>
      </c>
      <c r="K16" s="14" t="s">
        <v>1149</v>
      </c>
      <c r="L16" s="7" t="s">
        <v>1150</v>
      </c>
      <c r="M16" s="14" t="s">
        <v>1151</v>
      </c>
      <c r="N16" s="14" t="s">
        <v>20</v>
      </c>
      <c r="O16" s="14"/>
    </row>
    <row r="17" spans="1:15" ht="102" customHeight="1" x14ac:dyDescent="0.35">
      <c r="A17" s="13" t="s">
        <v>1152</v>
      </c>
      <c r="B17" s="13" t="s">
        <v>144</v>
      </c>
      <c r="C17" s="13" t="s">
        <v>145</v>
      </c>
      <c r="D17" s="12" t="s">
        <v>79</v>
      </c>
      <c r="E17" s="12" t="s">
        <v>79</v>
      </c>
      <c r="F17" s="27">
        <v>43444</v>
      </c>
      <c r="G17" s="27">
        <v>43449</v>
      </c>
      <c r="H17" s="29">
        <f t="shared" si="1"/>
        <v>5</v>
      </c>
      <c r="I17" s="13" t="s">
        <v>99</v>
      </c>
      <c r="J17" s="13" t="s">
        <v>106</v>
      </c>
      <c r="K17" s="14" t="s">
        <v>1153</v>
      </c>
      <c r="L17" s="13" t="s">
        <v>334</v>
      </c>
      <c r="M17" s="14" t="s">
        <v>1151</v>
      </c>
      <c r="N17" s="14" t="s">
        <v>20</v>
      </c>
      <c r="O17" s="14" t="s">
        <v>1154</v>
      </c>
    </row>
    <row r="18" spans="1:15" ht="15.5" x14ac:dyDescent="0.35">
      <c r="A18" s="42" t="s">
        <v>1157</v>
      </c>
      <c r="B18" s="42"/>
      <c r="C18" s="42"/>
      <c r="D18" s="42"/>
      <c r="E18" s="42"/>
      <c r="F18" s="42"/>
      <c r="G18" s="42"/>
      <c r="H18" s="42"/>
      <c r="I18" s="42"/>
      <c r="J18" s="42"/>
      <c r="K18" s="42"/>
      <c r="L18" s="42"/>
      <c r="M18" s="42"/>
      <c r="N18" s="42"/>
      <c r="O18" s="42"/>
    </row>
  </sheetData>
  <autoFilter ref="A3:O18" xr:uid="{FBC36BA7-6BBE-4D62-90FD-983F695581EC}"/>
  <mergeCells count="3">
    <mergeCell ref="A1:O1"/>
    <mergeCell ref="A2:O2"/>
    <mergeCell ref="A18:O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6B30-9250-4A1B-A359-3C8704EE74BA}">
  <dimension ref="A1:G39"/>
  <sheetViews>
    <sheetView zoomScale="70" zoomScaleNormal="70" workbookViewId="0">
      <pane ySplit="2" topLeftCell="A3" activePane="bottomLeft" state="frozen"/>
      <selection pane="bottomLeft" activeCell="B2" sqref="B2"/>
    </sheetView>
  </sheetViews>
  <sheetFormatPr baseColWidth="10" defaultColWidth="11.453125" defaultRowHeight="14.5" x14ac:dyDescent="0.35"/>
  <cols>
    <col min="1" max="1" width="4.1796875" style="3" customWidth="1"/>
    <col min="2" max="2" width="57.1796875" style="3" customWidth="1"/>
    <col min="3" max="3" width="14.26953125" style="3" customWidth="1"/>
    <col min="4" max="4" width="15.7265625" style="3" customWidth="1"/>
    <col min="5" max="5" width="32.1796875" style="3" customWidth="1"/>
    <col min="6" max="6" width="26" style="3" customWidth="1"/>
    <col min="7" max="7" width="29.7265625" style="3" customWidth="1"/>
    <col min="8" max="16384" width="11.453125" style="3"/>
  </cols>
  <sheetData>
    <row r="1" spans="1:7" ht="21" x14ac:dyDescent="0.35">
      <c r="A1" s="43" t="s">
        <v>1162</v>
      </c>
      <c r="B1" s="43"/>
      <c r="C1" s="43"/>
      <c r="D1" s="43"/>
      <c r="E1" s="43"/>
      <c r="F1" s="43"/>
      <c r="G1" s="43"/>
    </row>
    <row r="2" spans="1:7" ht="29" x14ac:dyDescent="0.35">
      <c r="A2" s="31" t="s">
        <v>1163</v>
      </c>
      <c r="B2" s="31" t="s">
        <v>1164</v>
      </c>
      <c r="C2" s="31" t="s">
        <v>1165</v>
      </c>
      <c r="D2" s="31" t="s">
        <v>1166</v>
      </c>
      <c r="E2" s="31" t="s">
        <v>1167</v>
      </c>
      <c r="F2" s="31" t="s">
        <v>1168</v>
      </c>
      <c r="G2" s="31" t="s">
        <v>1169</v>
      </c>
    </row>
    <row r="3" spans="1:7" ht="43.5" x14ac:dyDescent="0.35">
      <c r="A3" s="32">
        <v>1</v>
      </c>
      <c r="B3" s="33" t="s">
        <v>1170</v>
      </c>
      <c r="C3" s="33" t="s">
        <v>1171</v>
      </c>
      <c r="D3" s="33" t="s">
        <v>249</v>
      </c>
      <c r="E3" s="33" t="s">
        <v>30</v>
      </c>
      <c r="F3" s="33" t="s">
        <v>30</v>
      </c>
      <c r="G3" s="33" t="s">
        <v>1172</v>
      </c>
    </row>
    <row r="4" spans="1:7" ht="29" x14ac:dyDescent="0.35">
      <c r="A4" s="32">
        <v>2</v>
      </c>
      <c r="B4" s="33" t="s">
        <v>1173</v>
      </c>
      <c r="C4" s="33" t="s">
        <v>1174</v>
      </c>
      <c r="D4" s="33" t="s">
        <v>1175</v>
      </c>
      <c r="E4" s="33" t="s">
        <v>1176</v>
      </c>
      <c r="F4" s="33" t="s">
        <v>62</v>
      </c>
      <c r="G4" s="33" t="s">
        <v>1177</v>
      </c>
    </row>
    <row r="5" spans="1:7" ht="43.5" x14ac:dyDescent="0.35">
      <c r="A5" s="32">
        <v>3</v>
      </c>
      <c r="B5" s="33" t="s">
        <v>1178</v>
      </c>
      <c r="C5" s="33" t="s">
        <v>1179</v>
      </c>
      <c r="D5" s="33" t="s">
        <v>1180</v>
      </c>
      <c r="E5" s="33" t="s">
        <v>1181</v>
      </c>
      <c r="F5" s="33" t="s">
        <v>62</v>
      </c>
      <c r="G5" s="33" t="s">
        <v>1182</v>
      </c>
    </row>
    <row r="6" spans="1:7" ht="29" x14ac:dyDescent="0.35">
      <c r="A6" s="32">
        <v>4</v>
      </c>
      <c r="B6" s="33" t="s">
        <v>1183</v>
      </c>
      <c r="C6" s="33" t="s">
        <v>1184</v>
      </c>
      <c r="D6" s="33" t="s">
        <v>1185</v>
      </c>
      <c r="E6" s="33" t="s">
        <v>530</v>
      </c>
      <c r="F6" s="33" t="s">
        <v>62</v>
      </c>
      <c r="G6" s="33" t="s">
        <v>1186</v>
      </c>
    </row>
    <row r="7" spans="1:7" ht="29" x14ac:dyDescent="0.35">
      <c r="A7" s="32">
        <v>5</v>
      </c>
      <c r="B7" s="33" t="s">
        <v>1187</v>
      </c>
      <c r="C7" s="33" t="s">
        <v>1188</v>
      </c>
      <c r="D7" s="33" t="s">
        <v>1189</v>
      </c>
      <c r="E7" s="33" t="s">
        <v>530</v>
      </c>
      <c r="F7" s="33" t="s">
        <v>62</v>
      </c>
      <c r="G7" s="33" t="s">
        <v>1190</v>
      </c>
    </row>
    <row r="8" spans="1:7" ht="29" x14ac:dyDescent="0.35">
      <c r="A8" s="32">
        <v>6</v>
      </c>
      <c r="B8" s="33" t="s">
        <v>1191</v>
      </c>
      <c r="C8" s="33" t="s">
        <v>1192</v>
      </c>
      <c r="D8" s="33" t="s">
        <v>1193</v>
      </c>
      <c r="E8" s="33" t="s">
        <v>121</v>
      </c>
      <c r="F8" s="33" t="s">
        <v>62</v>
      </c>
      <c r="G8" s="33" t="s">
        <v>1194</v>
      </c>
    </row>
    <row r="9" spans="1:7" ht="29" x14ac:dyDescent="0.35">
      <c r="A9" s="32">
        <v>7</v>
      </c>
      <c r="B9" s="33" t="s">
        <v>1195</v>
      </c>
      <c r="C9" s="33" t="s">
        <v>1196</v>
      </c>
      <c r="D9" s="33" t="s">
        <v>79</v>
      </c>
      <c r="E9" s="33" t="s">
        <v>1197</v>
      </c>
      <c r="F9" s="33" t="s">
        <v>62</v>
      </c>
      <c r="G9" s="33" t="s">
        <v>1198</v>
      </c>
    </row>
    <row r="10" spans="1:7" ht="43.5" x14ac:dyDescent="0.35">
      <c r="A10" s="32">
        <v>8</v>
      </c>
      <c r="B10" s="33" t="s">
        <v>1199</v>
      </c>
      <c r="C10" s="34" t="s">
        <v>1200</v>
      </c>
      <c r="D10" s="33" t="s">
        <v>1201</v>
      </c>
      <c r="E10" s="33" t="s">
        <v>530</v>
      </c>
      <c r="F10" s="33" t="s">
        <v>62</v>
      </c>
      <c r="G10" s="33" t="s">
        <v>1202</v>
      </c>
    </row>
    <row r="11" spans="1:7" ht="29" x14ac:dyDescent="0.35">
      <c r="A11" s="32">
        <v>9</v>
      </c>
      <c r="B11" s="33" t="s">
        <v>1203</v>
      </c>
      <c r="C11" s="33" t="s">
        <v>1204</v>
      </c>
      <c r="D11" s="33" t="s">
        <v>1189</v>
      </c>
      <c r="E11" s="33" t="s">
        <v>530</v>
      </c>
      <c r="F11" s="33" t="s">
        <v>62</v>
      </c>
      <c r="G11" s="33" t="s">
        <v>1205</v>
      </c>
    </row>
    <row r="12" spans="1:7" ht="43.5" x14ac:dyDescent="0.35">
      <c r="A12" s="32">
        <v>10</v>
      </c>
      <c r="B12" s="33" t="s">
        <v>1206</v>
      </c>
      <c r="C12" s="33" t="s">
        <v>1207</v>
      </c>
      <c r="D12" s="33" t="s">
        <v>1208</v>
      </c>
      <c r="E12" s="33" t="s">
        <v>30</v>
      </c>
      <c r="F12" s="33" t="s">
        <v>30</v>
      </c>
      <c r="G12" s="33" t="s">
        <v>1209</v>
      </c>
    </row>
    <row r="13" spans="1:7" ht="29" x14ac:dyDescent="0.35">
      <c r="A13" s="32">
        <v>11</v>
      </c>
      <c r="B13" s="33" t="s">
        <v>1210</v>
      </c>
      <c r="C13" s="33" t="s">
        <v>1211</v>
      </c>
      <c r="D13" s="33" t="s">
        <v>1189</v>
      </c>
      <c r="E13" s="33" t="s">
        <v>530</v>
      </c>
      <c r="F13" s="33" t="s">
        <v>62</v>
      </c>
      <c r="G13" s="33" t="s">
        <v>1212</v>
      </c>
    </row>
    <row r="14" spans="1:7" ht="29" x14ac:dyDescent="0.35">
      <c r="A14" s="32">
        <v>12</v>
      </c>
      <c r="B14" s="33" t="s">
        <v>1213</v>
      </c>
      <c r="C14" s="33" t="s">
        <v>1211</v>
      </c>
      <c r="D14" s="33" t="s">
        <v>1189</v>
      </c>
      <c r="E14" s="33" t="s">
        <v>530</v>
      </c>
      <c r="F14" s="33" t="s">
        <v>62</v>
      </c>
      <c r="G14" s="33" t="s">
        <v>1212</v>
      </c>
    </row>
    <row r="15" spans="1:7" ht="29" x14ac:dyDescent="0.35">
      <c r="A15" s="32">
        <v>13</v>
      </c>
      <c r="B15" s="33" t="s">
        <v>1214</v>
      </c>
      <c r="C15" s="33" t="s">
        <v>1215</v>
      </c>
      <c r="D15" s="33" t="s">
        <v>1193</v>
      </c>
      <c r="E15" s="33" t="s">
        <v>1216</v>
      </c>
      <c r="F15" s="33" t="s">
        <v>62</v>
      </c>
      <c r="G15" s="33" t="s">
        <v>1217</v>
      </c>
    </row>
    <row r="16" spans="1:7" ht="72.5" x14ac:dyDescent="0.35">
      <c r="A16" s="32">
        <v>14</v>
      </c>
      <c r="B16" s="33" t="s">
        <v>1218</v>
      </c>
      <c r="C16" s="33" t="s">
        <v>1219</v>
      </c>
      <c r="D16" s="33" t="s">
        <v>1220</v>
      </c>
      <c r="E16" s="33" t="s">
        <v>240</v>
      </c>
      <c r="F16" s="33" t="s">
        <v>240</v>
      </c>
      <c r="G16" s="33" t="s">
        <v>1221</v>
      </c>
    </row>
    <row r="17" spans="1:7" ht="29" x14ac:dyDescent="0.35">
      <c r="A17" s="32">
        <v>15</v>
      </c>
      <c r="B17" s="33" t="s">
        <v>1222</v>
      </c>
      <c r="C17" s="33" t="s">
        <v>1223</v>
      </c>
      <c r="D17" s="33" t="s">
        <v>1189</v>
      </c>
      <c r="E17" s="33" t="s">
        <v>530</v>
      </c>
      <c r="F17" s="33" t="s">
        <v>62</v>
      </c>
      <c r="G17" s="33" t="s">
        <v>1224</v>
      </c>
    </row>
    <row r="18" spans="1:7" ht="29" x14ac:dyDescent="0.35">
      <c r="A18" s="32">
        <v>16</v>
      </c>
      <c r="B18" s="33" t="s">
        <v>1225</v>
      </c>
      <c r="C18" s="33" t="s">
        <v>1226</v>
      </c>
      <c r="D18" s="33" t="s">
        <v>421</v>
      </c>
      <c r="E18" s="33" t="s">
        <v>530</v>
      </c>
      <c r="F18" s="33" t="s">
        <v>62</v>
      </c>
      <c r="G18" s="33" t="s">
        <v>1227</v>
      </c>
    </row>
    <row r="19" spans="1:7" ht="29" x14ac:dyDescent="0.35">
      <c r="A19" s="32">
        <v>17</v>
      </c>
      <c r="B19" s="33" t="s">
        <v>1228</v>
      </c>
      <c r="C19" s="33" t="s">
        <v>1226</v>
      </c>
      <c r="D19" s="33" t="s">
        <v>421</v>
      </c>
      <c r="E19" s="33" t="s">
        <v>530</v>
      </c>
      <c r="F19" s="33" t="s">
        <v>62</v>
      </c>
      <c r="G19" s="33" t="s">
        <v>1227</v>
      </c>
    </row>
    <row r="20" spans="1:7" ht="29" x14ac:dyDescent="0.35">
      <c r="A20" s="32">
        <v>18</v>
      </c>
      <c r="B20" s="33" t="s">
        <v>1229</v>
      </c>
      <c r="C20" s="33" t="s">
        <v>1230</v>
      </c>
      <c r="D20" s="33" t="s">
        <v>34</v>
      </c>
      <c r="E20" s="33" t="s">
        <v>1231</v>
      </c>
      <c r="F20" s="33" t="s">
        <v>62</v>
      </c>
      <c r="G20" s="33" t="s">
        <v>1232</v>
      </c>
    </row>
    <row r="21" spans="1:7" ht="43.5" x14ac:dyDescent="0.35">
      <c r="A21" s="32">
        <v>19</v>
      </c>
      <c r="B21" s="33" t="s">
        <v>1233</v>
      </c>
      <c r="C21" s="33" t="s">
        <v>1234</v>
      </c>
      <c r="D21" s="33" t="s">
        <v>1235</v>
      </c>
      <c r="E21" s="33" t="s">
        <v>530</v>
      </c>
      <c r="F21" s="33" t="s">
        <v>62</v>
      </c>
      <c r="G21" s="33" t="s">
        <v>1236</v>
      </c>
    </row>
    <row r="22" spans="1:7" ht="29" x14ac:dyDescent="0.35">
      <c r="A22" s="32">
        <v>20</v>
      </c>
      <c r="B22" s="33" t="s">
        <v>1237</v>
      </c>
      <c r="C22" s="33" t="s">
        <v>1238</v>
      </c>
      <c r="D22" s="33" t="s">
        <v>99</v>
      </c>
      <c r="E22" s="33" t="s">
        <v>121</v>
      </c>
      <c r="F22" s="33" t="s">
        <v>121</v>
      </c>
      <c r="G22" s="33" t="s">
        <v>1239</v>
      </c>
    </row>
    <row r="23" spans="1:7" ht="29" x14ac:dyDescent="0.35">
      <c r="A23" s="32">
        <v>21</v>
      </c>
      <c r="B23" s="33" t="s">
        <v>1240</v>
      </c>
      <c r="C23" s="33" t="s">
        <v>1241</v>
      </c>
      <c r="D23" s="33" t="s">
        <v>80</v>
      </c>
      <c r="E23" s="33" t="s">
        <v>1242</v>
      </c>
      <c r="F23" s="33" t="s">
        <v>62</v>
      </c>
      <c r="G23" s="33" t="s">
        <v>1243</v>
      </c>
    </row>
    <row r="24" spans="1:7" ht="43.5" x14ac:dyDescent="0.35">
      <c r="A24" s="32">
        <v>22</v>
      </c>
      <c r="B24" s="33" t="s">
        <v>1244</v>
      </c>
      <c r="C24" s="33" t="s">
        <v>1245</v>
      </c>
      <c r="D24" s="33" t="s">
        <v>58</v>
      </c>
      <c r="E24" s="33" t="s">
        <v>1246</v>
      </c>
      <c r="F24" s="33" t="s">
        <v>62</v>
      </c>
      <c r="G24" s="33" t="s">
        <v>1247</v>
      </c>
    </row>
    <row r="25" spans="1:7" ht="43.5" x14ac:dyDescent="0.35">
      <c r="A25" s="32">
        <v>23</v>
      </c>
      <c r="B25" s="33" t="s">
        <v>1248</v>
      </c>
      <c r="C25" s="33" t="s">
        <v>1245</v>
      </c>
      <c r="D25" s="33" t="s">
        <v>58</v>
      </c>
      <c r="E25" s="33" t="s">
        <v>1246</v>
      </c>
      <c r="F25" s="33" t="s">
        <v>62</v>
      </c>
      <c r="G25" s="33" t="s">
        <v>1247</v>
      </c>
    </row>
    <row r="26" spans="1:7" ht="43.5" x14ac:dyDescent="0.35">
      <c r="A26" s="32">
        <v>24</v>
      </c>
      <c r="B26" s="33" t="s">
        <v>1249</v>
      </c>
      <c r="C26" s="33" t="s">
        <v>1245</v>
      </c>
      <c r="D26" s="33" t="s">
        <v>58</v>
      </c>
      <c r="E26" s="33" t="s">
        <v>1246</v>
      </c>
      <c r="F26" s="33" t="s">
        <v>62</v>
      </c>
      <c r="G26" s="33" t="s">
        <v>1247</v>
      </c>
    </row>
    <row r="27" spans="1:7" ht="43.5" x14ac:dyDescent="0.35">
      <c r="A27" s="32">
        <v>25</v>
      </c>
      <c r="B27" s="33" t="s">
        <v>1250</v>
      </c>
      <c r="C27" s="33" t="s">
        <v>1245</v>
      </c>
      <c r="D27" s="33" t="s">
        <v>58</v>
      </c>
      <c r="E27" s="33" t="s">
        <v>1246</v>
      </c>
      <c r="F27" s="33" t="s">
        <v>62</v>
      </c>
      <c r="G27" s="33" t="s">
        <v>1247</v>
      </c>
    </row>
    <row r="28" spans="1:7" ht="29" x14ac:dyDescent="0.35">
      <c r="A28" s="32">
        <v>26</v>
      </c>
      <c r="B28" s="33" t="s">
        <v>1251</v>
      </c>
      <c r="C28" s="33" t="s">
        <v>1252</v>
      </c>
      <c r="D28" s="33" t="s">
        <v>58</v>
      </c>
      <c r="E28" s="33" t="s">
        <v>1176</v>
      </c>
      <c r="F28" s="33" t="s">
        <v>62</v>
      </c>
      <c r="G28" s="33" t="s">
        <v>1253</v>
      </c>
    </row>
    <row r="29" spans="1:7" ht="87" x14ac:dyDescent="0.35">
      <c r="A29" s="32">
        <v>27</v>
      </c>
      <c r="B29" s="33" t="s">
        <v>1254</v>
      </c>
      <c r="C29" s="33" t="s">
        <v>1255</v>
      </c>
      <c r="D29" s="33" t="s">
        <v>1256</v>
      </c>
      <c r="E29" s="33" t="s">
        <v>1257</v>
      </c>
      <c r="F29" s="33" t="s">
        <v>62</v>
      </c>
      <c r="G29" s="33" t="s">
        <v>1258</v>
      </c>
    </row>
    <row r="30" spans="1:7" ht="29" x14ac:dyDescent="0.35">
      <c r="A30" s="32">
        <v>28</v>
      </c>
      <c r="B30" s="33" t="s">
        <v>1259</v>
      </c>
      <c r="C30" s="33" t="s">
        <v>1260</v>
      </c>
      <c r="D30" s="33" t="s">
        <v>1189</v>
      </c>
      <c r="E30" s="33" t="s">
        <v>1261</v>
      </c>
      <c r="F30" s="33" t="s">
        <v>62</v>
      </c>
      <c r="G30" s="33" t="s">
        <v>1262</v>
      </c>
    </row>
    <row r="31" spans="1:7" ht="29" x14ac:dyDescent="0.35">
      <c r="A31" s="32">
        <v>29</v>
      </c>
      <c r="B31" s="33" t="s">
        <v>1263</v>
      </c>
      <c r="C31" s="33" t="s">
        <v>1264</v>
      </c>
      <c r="D31" s="33" t="s">
        <v>1265</v>
      </c>
      <c r="E31" s="33" t="s">
        <v>1266</v>
      </c>
      <c r="F31" s="33" t="s">
        <v>62</v>
      </c>
      <c r="G31" s="33" t="s">
        <v>1267</v>
      </c>
    </row>
    <row r="32" spans="1:7" ht="29" x14ac:dyDescent="0.35">
      <c r="A32" s="32">
        <v>30</v>
      </c>
      <c r="B32" s="33" t="s">
        <v>1268</v>
      </c>
      <c r="C32" s="33" t="s">
        <v>1269</v>
      </c>
      <c r="D32" s="33" t="s">
        <v>1189</v>
      </c>
      <c r="E32" s="33" t="s">
        <v>530</v>
      </c>
      <c r="F32" s="33" t="s">
        <v>62</v>
      </c>
      <c r="G32" s="33" t="s">
        <v>1270</v>
      </c>
    </row>
    <row r="33" spans="1:7" ht="29" x14ac:dyDescent="0.35">
      <c r="A33" s="32">
        <v>31</v>
      </c>
      <c r="B33" s="33" t="s">
        <v>1271</v>
      </c>
      <c r="C33" s="33" t="s">
        <v>1272</v>
      </c>
      <c r="D33" s="33" t="s">
        <v>1273</v>
      </c>
      <c r="E33" s="33" t="s">
        <v>1274</v>
      </c>
      <c r="F33" s="33" t="s">
        <v>62</v>
      </c>
      <c r="G33" s="33" t="s">
        <v>1275</v>
      </c>
    </row>
    <row r="34" spans="1:7" ht="72.5" x14ac:dyDescent="0.35">
      <c r="A34" s="32">
        <v>32</v>
      </c>
      <c r="B34" s="33" t="s">
        <v>1276</v>
      </c>
      <c r="C34" s="33" t="s">
        <v>1277</v>
      </c>
      <c r="D34" s="33" t="s">
        <v>1278</v>
      </c>
      <c r="E34" s="33" t="s">
        <v>1279</v>
      </c>
      <c r="F34" s="33" t="s">
        <v>1279</v>
      </c>
      <c r="G34" s="33" t="s">
        <v>1280</v>
      </c>
    </row>
    <row r="35" spans="1:7" ht="29" x14ac:dyDescent="0.35">
      <c r="A35" s="32">
        <v>33</v>
      </c>
      <c r="B35" s="33" t="s">
        <v>1281</v>
      </c>
      <c r="C35" s="33" t="s">
        <v>1282</v>
      </c>
      <c r="D35" s="33" t="s">
        <v>1283</v>
      </c>
      <c r="E35" s="33" t="s">
        <v>530</v>
      </c>
      <c r="F35" s="33" t="s">
        <v>62</v>
      </c>
      <c r="G35" s="33" t="s">
        <v>1284</v>
      </c>
    </row>
    <row r="36" spans="1:7" ht="43.5" x14ac:dyDescent="0.35">
      <c r="A36" s="32">
        <v>34</v>
      </c>
      <c r="B36" s="33" t="s">
        <v>1285</v>
      </c>
      <c r="C36" s="33" t="s">
        <v>1286</v>
      </c>
      <c r="D36" s="33" t="s">
        <v>1208</v>
      </c>
      <c r="E36" s="33" t="s">
        <v>1287</v>
      </c>
      <c r="F36" s="33" t="s">
        <v>1287</v>
      </c>
      <c r="G36" s="33" t="s">
        <v>1288</v>
      </c>
    </row>
    <row r="37" spans="1:7" ht="29" x14ac:dyDescent="0.35">
      <c r="A37" s="32">
        <v>35</v>
      </c>
      <c r="B37" s="33" t="s">
        <v>1289</v>
      </c>
      <c r="C37" s="33" t="s">
        <v>1290</v>
      </c>
      <c r="D37" s="33" t="s">
        <v>1208</v>
      </c>
      <c r="E37" s="33" t="s">
        <v>1291</v>
      </c>
      <c r="F37" s="33" t="s">
        <v>1292</v>
      </c>
      <c r="G37" s="33" t="s">
        <v>1293</v>
      </c>
    </row>
    <row r="38" spans="1:7" ht="29" x14ac:dyDescent="0.35">
      <c r="A38" s="32">
        <v>36</v>
      </c>
      <c r="B38" s="33" t="s">
        <v>1294</v>
      </c>
      <c r="C38" s="33" t="s">
        <v>1295</v>
      </c>
      <c r="D38" s="33" t="s">
        <v>1189</v>
      </c>
      <c r="E38" s="33" t="s">
        <v>530</v>
      </c>
      <c r="F38" s="33" t="s">
        <v>62</v>
      </c>
      <c r="G38" s="33" t="s">
        <v>1296</v>
      </c>
    </row>
    <row r="39" spans="1:7" ht="15.5" x14ac:dyDescent="0.35">
      <c r="A39" s="44" t="s">
        <v>1157</v>
      </c>
      <c r="B39" s="45"/>
      <c r="C39" s="45"/>
      <c r="D39" s="45"/>
      <c r="E39" s="45"/>
      <c r="F39" s="45"/>
      <c r="G39" s="45"/>
    </row>
  </sheetData>
  <mergeCells count="2">
    <mergeCell ref="A1:G1"/>
    <mergeCell ref="A39:G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3585F-9A6B-42FD-B135-5859CB19C673}">
  <dimension ref="A1:O26"/>
  <sheetViews>
    <sheetView tabSelected="1" zoomScale="70" zoomScaleNormal="70" workbookViewId="0">
      <pane ySplit="3" topLeftCell="A4" activePane="bottomLeft" state="frozen"/>
      <selection pane="bottomLeft" activeCell="K19" sqref="K19"/>
    </sheetView>
  </sheetViews>
  <sheetFormatPr baseColWidth="10" defaultColWidth="10.81640625" defaultRowHeight="14.5" x14ac:dyDescent="0.35"/>
  <cols>
    <col min="1" max="1" width="12.81640625" style="3" customWidth="1"/>
    <col min="2" max="2" width="15.08984375" style="3" customWidth="1"/>
    <col min="3" max="3" width="17.54296875" style="35" customWidth="1"/>
    <col min="4" max="4" width="10.1796875" style="9" bestFit="1" customWidth="1"/>
    <col min="5" max="5" width="12.81640625" style="9" customWidth="1"/>
    <col min="6" max="6" width="13.54296875" style="36" customWidth="1"/>
    <col min="7" max="7" width="13.54296875" style="3" customWidth="1"/>
    <col min="8" max="8" width="8.7265625" style="4" customWidth="1"/>
    <col min="9" max="9" width="11.54296875" style="4" customWidth="1"/>
    <col min="10" max="10" width="12.90625" style="3" customWidth="1"/>
    <col min="11" max="11" width="18.453125" style="3" customWidth="1"/>
    <col min="12" max="12" width="33" style="3" customWidth="1"/>
    <col min="13" max="13" width="21.81640625" style="3" customWidth="1"/>
    <col min="14" max="14" width="16.36328125" style="3" customWidth="1"/>
    <col min="15" max="15" width="21.36328125" style="3" customWidth="1"/>
    <col min="16" max="16384" width="10.81640625" style="3"/>
  </cols>
  <sheetData>
    <row r="1" spans="1:15" s="1" customFormat="1" ht="21" customHeight="1" x14ac:dyDescent="0.35">
      <c r="A1" s="48" t="s">
        <v>1309</v>
      </c>
      <c r="B1" s="48"/>
      <c r="C1" s="48"/>
      <c r="D1" s="48"/>
      <c r="E1" s="48"/>
      <c r="F1" s="48"/>
      <c r="G1" s="48"/>
      <c r="H1" s="48"/>
      <c r="I1" s="48"/>
      <c r="J1" s="48"/>
      <c r="K1" s="48"/>
      <c r="L1" s="48"/>
      <c r="M1" s="48"/>
      <c r="N1" s="48"/>
      <c r="O1" s="48"/>
    </row>
    <row r="2" spans="1:15" s="1" customFormat="1" ht="21" x14ac:dyDescent="0.35">
      <c r="A2" s="49">
        <v>2018</v>
      </c>
      <c r="B2" s="49"/>
      <c r="C2" s="49"/>
      <c r="D2" s="49"/>
      <c r="E2" s="49"/>
      <c r="F2" s="49"/>
      <c r="G2" s="49"/>
      <c r="H2" s="49"/>
      <c r="I2" s="49"/>
      <c r="J2" s="49"/>
      <c r="K2" s="49"/>
      <c r="L2" s="49"/>
      <c r="M2" s="49"/>
      <c r="N2" s="49"/>
      <c r="O2" s="49"/>
    </row>
    <row r="3" spans="1:15" s="2" customFormat="1" ht="43.5" x14ac:dyDescent="0.35">
      <c r="A3" s="5" t="s">
        <v>1</v>
      </c>
      <c r="B3" s="5" t="s">
        <v>2</v>
      </c>
      <c r="C3" s="5" t="s">
        <v>3</v>
      </c>
      <c r="D3" s="5" t="s">
        <v>1160</v>
      </c>
      <c r="E3" s="5" t="s">
        <v>1159</v>
      </c>
      <c r="F3" s="15" t="s">
        <v>893</v>
      </c>
      <c r="G3" s="15" t="s">
        <v>894</v>
      </c>
      <c r="H3" s="30" t="s">
        <v>1156</v>
      </c>
      <c r="I3" s="5" t="s">
        <v>4</v>
      </c>
      <c r="J3" s="5" t="s">
        <v>5</v>
      </c>
      <c r="K3" s="5" t="s">
        <v>6</v>
      </c>
      <c r="L3" s="5" t="s">
        <v>7</v>
      </c>
      <c r="M3" s="5" t="s">
        <v>8</v>
      </c>
      <c r="N3" s="5" t="s">
        <v>9</v>
      </c>
      <c r="O3" s="5" t="s">
        <v>10</v>
      </c>
    </row>
    <row r="4" spans="1:15" s="1" customFormat="1" ht="203" x14ac:dyDescent="0.35">
      <c r="A4" s="13" t="s">
        <v>11</v>
      </c>
      <c r="B4" s="13" t="s">
        <v>12</v>
      </c>
      <c r="C4" s="13" t="s">
        <v>13</v>
      </c>
      <c r="D4" s="13" t="s">
        <v>14</v>
      </c>
      <c r="E4" s="13" t="s">
        <v>15</v>
      </c>
      <c r="F4" s="27">
        <v>43107</v>
      </c>
      <c r="G4" s="27">
        <v>43126</v>
      </c>
      <c r="H4" s="29">
        <f>NETWORKDAYS(F4,G4)</f>
        <v>15</v>
      </c>
      <c r="I4" s="13" t="s">
        <v>16</v>
      </c>
      <c r="J4" s="13" t="s">
        <v>17</v>
      </c>
      <c r="K4" s="14" t="s">
        <v>18</v>
      </c>
      <c r="L4" s="14" t="s">
        <v>895</v>
      </c>
      <c r="M4" s="14" t="s">
        <v>19</v>
      </c>
      <c r="N4" s="14" t="s">
        <v>20</v>
      </c>
      <c r="O4" s="14" t="s">
        <v>21</v>
      </c>
    </row>
    <row r="5" spans="1:15" s="1" customFormat="1" ht="87" x14ac:dyDescent="0.35">
      <c r="A5" s="13" t="s">
        <v>231</v>
      </c>
      <c r="B5" s="13" t="s">
        <v>232</v>
      </c>
      <c r="C5" s="13" t="s">
        <v>233</v>
      </c>
      <c r="D5" s="13" t="s">
        <v>79</v>
      </c>
      <c r="E5" s="13" t="s">
        <v>79</v>
      </c>
      <c r="F5" s="27">
        <v>43199</v>
      </c>
      <c r="G5" s="27">
        <v>43200</v>
      </c>
      <c r="H5" s="29">
        <f t="shared" ref="H5:H18" si="0">NETWORKDAYS(F5,G5)</f>
        <v>2</v>
      </c>
      <c r="I5" s="13" t="s">
        <v>140</v>
      </c>
      <c r="J5" s="13" t="s">
        <v>234</v>
      </c>
      <c r="K5" s="14" t="s">
        <v>235</v>
      </c>
      <c r="L5" s="13" t="s">
        <v>83</v>
      </c>
      <c r="M5" s="14" t="s">
        <v>121</v>
      </c>
      <c r="N5" s="14" t="s">
        <v>20</v>
      </c>
      <c r="O5" s="14" t="s">
        <v>21</v>
      </c>
    </row>
    <row r="6" spans="1:15" s="1" customFormat="1" ht="188.5" x14ac:dyDescent="0.35">
      <c r="A6" s="13" t="s">
        <v>236</v>
      </c>
      <c r="B6" s="13" t="s">
        <v>237</v>
      </c>
      <c r="C6" s="13" t="s">
        <v>233</v>
      </c>
      <c r="D6" s="13" t="s">
        <v>79</v>
      </c>
      <c r="E6" s="13" t="s">
        <v>79</v>
      </c>
      <c r="F6" s="27">
        <v>43199</v>
      </c>
      <c r="G6" s="27">
        <v>43201</v>
      </c>
      <c r="H6" s="29">
        <f t="shared" si="0"/>
        <v>3</v>
      </c>
      <c r="I6" s="13" t="s">
        <v>238</v>
      </c>
      <c r="J6" s="13" t="s">
        <v>234</v>
      </c>
      <c r="K6" s="14" t="s">
        <v>239</v>
      </c>
      <c r="L6" s="13" t="s">
        <v>83</v>
      </c>
      <c r="M6" s="14" t="s">
        <v>240</v>
      </c>
      <c r="N6" s="14" t="s">
        <v>20</v>
      </c>
      <c r="O6" s="14" t="s">
        <v>21</v>
      </c>
    </row>
    <row r="7" spans="1:15" s="16" customFormat="1" ht="87" x14ac:dyDescent="0.35">
      <c r="A7" s="13" t="s">
        <v>347</v>
      </c>
      <c r="B7" s="13" t="s">
        <v>348</v>
      </c>
      <c r="C7" s="13" t="s">
        <v>13</v>
      </c>
      <c r="D7" s="12" t="s">
        <v>14</v>
      </c>
      <c r="E7" s="12" t="s">
        <v>349</v>
      </c>
      <c r="F7" s="27">
        <v>43234</v>
      </c>
      <c r="G7" s="27">
        <v>43236</v>
      </c>
      <c r="H7" s="29">
        <f t="shared" si="0"/>
        <v>3</v>
      </c>
      <c r="I7" s="13" t="s">
        <v>99</v>
      </c>
      <c r="J7" s="13" t="s">
        <v>350</v>
      </c>
      <c r="K7" s="14" t="s">
        <v>351</v>
      </c>
      <c r="L7" s="14" t="s">
        <v>352</v>
      </c>
      <c r="M7" s="14" t="s">
        <v>353</v>
      </c>
      <c r="N7" s="14" t="s">
        <v>20</v>
      </c>
      <c r="O7" s="14"/>
    </row>
    <row r="8" spans="1:15" s="1" customFormat="1" ht="87" x14ac:dyDescent="0.35">
      <c r="A8" s="13" t="s">
        <v>374</v>
      </c>
      <c r="B8" s="13" t="s">
        <v>375</v>
      </c>
      <c r="C8" s="13" t="s">
        <v>233</v>
      </c>
      <c r="D8" s="13" t="s">
        <v>79</v>
      </c>
      <c r="E8" s="13" t="s">
        <v>79</v>
      </c>
      <c r="F8" s="27">
        <v>43234</v>
      </c>
      <c r="G8" s="27">
        <v>43238</v>
      </c>
      <c r="H8" s="29">
        <f t="shared" si="0"/>
        <v>5</v>
      </c>
      <c r="I8" s="13" t="s">
        <v>376</v>
      </c>
      <c r="J8" s="13" t="s">
        <v>234</v>
      </c>
      <c r="K8" s="14" t="s">
        <v>377</v>
      </c>
      <c r="L8" s="13" t="s">
        <v>334</v>
      </c>
      <c r="M8" s="14" t="s">
        <v>121</v>
      </c>
      <c r="N8" s="14" t="s">
        <v>20</v>
      </c>
      <c r="O8" s="14" t="s">
        <v>21</v>
      </c>
    </row>
    <row r="9" spans="1:15" s="16" customFormat="1" ht="87" x14ac:dyDescent="0.35">
      <c r="A9" s="13" t="s">
        <v>396</v>
      </c>
      <c r="B9" s="13" t="s">
        <v>237</v>
      </c>
      <c r="C9" s="13" t="s">
        <v>233</v>
      </c>
      <c r="D9" s="13" t="s">
        <v>79</v>
      </c>
      <c r="E9" s="13" t="s">
        <v>79</v>
      </c>
      <c r="F9" s="27">
        <v>43242</v>
      </c>
      <c r="G9" s="27">
        <v>43243</v>
      </c>
      <c r="H9" s="29">
        <f t="shared" si="0"/>
        <v>2</v>
      </c>
      <c r="I9" s="13" t="s">
        <v>249</v>
      </c>
      <c r="J9" s="13" t="s">
        <v>234</v>
      </c>
      <c r="K9" s="14" t="s">
        <v>397</v>
      </c>
      <c r="L9" s="13" t="s">
        <v>334</v>
      </c>
      <c r="M9" s="14" t="s">
        <v>240</v>
      </c>
      <c r="N9" s="14" t="s">
        <v>20</v>
      </c>
      <c r="O9" s="14" t="s">
        <v>21</v>
      </c>
    </row>
    <row r="10" spans="1:15" s="16" customFormat="1" ht="87" x14ac:dyDescent="0.35">
      <c r="A10" s="13" t="s">
        <v>425</v>
      </c>
      <c r="B10" s="13" t="s">
        <v>432</v>
      </c>
      <c r="C10" s="13" t="s">
        <v>233</v>
      </c>
      <c r="D10" s="13" t="s">
        <v>79</v>
      </c>
      <c r="E10" s="13" t="s">
        <v>79</v>
      </c>
      <c r="F10" s="27">
        <v>43248</v>
      </c>
      <c r="G10" s="27">
        <v>43250</v>
      </c>
      <c r="H10" s="29">
        <f t="shared" si="0"/>
        <v>3</v>
      </c>
      <c r="I10" s="13" t="s">
        <v>154</v>
      </c>
      <c r="J10" s="13" t="s">
        <v>426</v>
      </c>
      <c r="K10" s="14" t="s">
        <v>427</v>
      </c>
      <c r="L10" s="13" t="s">
        <v>83</v>
      </c>
      <c r="M10" s="14" t="s">
        <v>121</v>
      </c>
      <c r="N10" s="14" t="s">
        <v>20</v>
      </c>
      <c r="O10" s="14" t="s">
        <v>21</v>
      </c>
    </row>
    <row r="11" spans="1:15" s="1" customFormat="1" ht="87" x14ac:dyDescent="0.35">
      <c r="A11" s="13" t="s">
        <v>573</v>
      </c>
      <c r="B11" s="13" t="s">
        <v>574</v>
      </c>
      <c r="C11" s="13" t="s">
        <v>233</v>
      </c>
      <c r="D11" s="13" t="s">
        <v>79</v>
      </c>
      <c r="E11" s="13" t="s">
        <v>79</v>
      </c>
      <c r="F11" s="27">
        <v>43291</v>
      </c>
      <c r="G11" s="27">
        <v>43293</v>
      </c>
      <c r="H11" s="29">
        <f t="shared" si="0"/>
        <v>3</v>
      </c>
      <c r="I11" s="13" t="s">
        <v>372</v>
      </c>
      <c r="J11" s="13" t="s">
        <v>193</v>
      </c>
      <c r="K11" s="14" t="s">
        <v>575</v>
      </c>
      <c r="L11" s="13" t="s">
        <v>334</v>
      </c>
      <c r="M11" s="14" t="s">
        <v>473</v>
      </c>
      <c r="N11" s="14" t="s">
        <v>20</v>
      </c>
      <c r="O11" s="14" t="s">
        <v>21</v>
      </c>
    </row>
    <row r="12" spans="1:15" s="1" customFormat="1" ht="87" x14ac:dyDescent="0.35">
      <c r="A12" s="13" t="s">
        <v>576</v>
      </c>
      <c r="B12" s="13" t="s">
        <v>577</v>
      </c>
      <c r="C12" s="13" t="s">
        <v>578</v>
      </c>
      <c r="D12" s="13" t="s">
        <v>79</v>
      </c>
      <c r="E12" s="13" t="s">
        <v>79</v>
      </c>
      <c r="F12" s="27">
        <v>43297</v>
      </c>
      <c r="G12" s="27">
        <v>43298</v>
      </c>
      <c r="H12" s="29">
        <f t="shared" si="0"/>
        <v>2</v>
      </c>
      <c r="I12" s="13" t="s">
        <v>34</v>
      </c>
      <c r="J12" s="13" t="s">
        <v>579</v>
      </c>
      <c r="K12" s="14" t="s">
        <v>580</v>
      </c>
      <c r="L12" s="13" t="s">
        <v>334</v>
      </c>
      <c r="M12" s="14" t="s">
        <v>581</v>
      </c>
      <c r="N12" s="14" t="s">
        <v>582</v>
      </c>
      <c r="O12" s="14" t="s">
        <v>21</v>
      </c>
    </row>
    <row r="13" spans="1:15" s="1" customFormat="1" ht="87" x14ac:dyDescent="0.35">
      <c r="A13" s="13" t="s">
        <v>634</v>
      </c>
      <c r="B13" s="13" t="s">
        <v>635</v>
      </c>
      <c r="C13" s="13" t="s">
        <v>233</v>
      </c>
      <c r="D13" s="13" t="s">
        <v>79</v>
      </c>
      <c r="E13" s="13" t="s">
        <v>79</v>
      </c>
      <c r="F13" s="27">
        <v>43332</v>
      </c>
      <c r="G13" s="27">
        <v>43336</v>
      </c>
      <c r="H13" s="29">
        <f t="shared" si="0"/>
        <v>5</v>
      </c>
      <c r="I13" s="13" t="s">
        <v>154</v>
      </c>
      <c r="J13" s="13" t="s">
        <v>234</v>
      </c>
      <c r="K13" s="14" t="s">
        <v>636</v>
      </c>
      <c r="L13" s="13" t="s">
        <v>334</v>
      </c>
      <c r="M13" s="14" t="s">
        <v>473</v>
      </c>
      <c r="N13" s="14" t="s">
        <v>20</v>
      </c>
      <c r="O13" s="14" t="s">
        <v>21</v>
      </c>
    </row>
    <row r="14" spans="1:15" s="1" customFormat="1" ht="87" x14ac:dyDescent="0.35">
      <c r="A14" s="13" t="s">
        <v>637</v>
      </c>
      <c r="B14" s="13" t="s">
        <v>638</v>
      </c>
      <c r="C14" s="13" t="s">
        <v>233</v>
      </c>
      <c r="D14" s="13" t="s">
        <v>79</v>
      </c>
      <c r="E14" s="13" t="s">
        <v>79</v>
      </c>
      <c r="F14" s="27">
        <v>43332</v>
      </c>
      <c r="G14" s="27">
        <v>43336</v>
      </c>
      <c r="H14" s="29">
        <f t="shared" si="0"/>
        <v>5</v>
      </c>
      <c r="I14" s="13" t="s">
        <v>80</v>
      </c>
      <c r="J14" s="13" t="s">
        <v>234</v>
      </c>
      <c r="K14" s="14" t="s">
        <v>639</v>
      </c>
      <c r="L14" s="13" t="s">
        <v>334</v>
      </c>
      <c r="M14" s="14" t="s">
        <v>473</v>
      </c>
      <c r="N14" s="14" t="s">
        <v>20</v>
      </c>
      <c r="O14" s="14" t="s">
        <v>21</v>
      </c>
    </row>
    <row r="15" spans="1:15" s="1" customFormat="1" ht="101.5" x14ac:dyDescent="0.35">
      <c r="A15" s="13" t="s">
        <v>640</v>
      </c>
      <c r="B15" s="13" t="s">
        <v>641</v>
      </c>
      <c r="C15" s="13" t="s">
        <v>13</v>
      </c>
      <c r="D15" s="13" t="s">
        <v>14</v>
      </c>
      <c r="E15" s="13" t="s">
        <v>642</v>
      </c>
      <c r="F15" s="27">
        <v>43334</v>
      </c>
      <c r="G15" s="27">
        <v>43337</v>
      </c>
      <c r="H15" s="29">
        <f t="shared" si="0"/>
        <v>3</v>
      </c>
      <c r="I15" s="13" t="s">
        <v>210</v>
      </c>
      <c r="J15" s="13" t="s">
        <v>250</v>
      </c>
      <c r="K15" s="14" t="s">
        <v>643</v>
      </c>
      <c r="L15" s="14" t="s">
        <v>644</v>
      </c>
      <c r="M15" s="14" t="s">
        <v>645</v>
      </c>
      <c r="N15" s="14" t="s">
        <v>20</v>
      </c>
      <c r="O15" s="14" t="s">
        <v>21</v>
      </c>
    </row>
    <row r="16" spans="1:15" s="1" customFormat="1" ht="101.5" x14ac:dyDescent="0.35">
      <c r="A16" s="13" t="s">
        <v>649</v>
      </c>
      <c r="B16" s="13" t="s">
        <v>650</v>
      </c>
      <c r="C16" s="13" t="s">
        <v>233</v>
      </c>
      <c r="D16" s="13" t="s">
        <v>79</v>
      </c>
      <c r="E16" s="13" t="s">
        <v>79</v>
      </c>
      <c r="F16" s="27">
        <v>43339</v>
      </c>
      <c r="G16" s="27">
        <v>43343</v>
      </c>
      <c r="H16" s="29">
        <f t="shared" si="0"/>
        <v>5</v>
      </c>
      <c r="I16" s="13" t="s">
        <v>222</v>
      </c>
      <c r="J16" s="13" t="s">
        <v>651</v>
      </c>
      <c r="K16" s="14" t="s">
        <v>652</v>
      </c>
      <c r="L16" s="13" t="s">
        <v>334</v>
      </c>
      <c r="M16" s="14" t="s">
        <v>473</v>
      </c>
      <c r="N16" s="14" t="s">
        <v>20</v>
      </c>
      <c r="O16" s="14" t="s">
        <v>21</v>
      </c>
    </row>
    <row r="17" spans="1:15" s="1" customFormat="1" ht="101.5" x14ac:dyDescent="0.35">
      <c r="A17" s="13" t="s">
        <v>649</v>
      </c>
      <c r="B17" s="13" t="s">
        <v>653</v>
      </c>
      <c r="C17" s="13" t="s">
        <v>233</v>
      </c>
      <c r="D17" s="13" t="s">
        <v>79</v>
      </c>
      <c r="E17" s="13" t="s">
        <v>79</v>
      </c>
      <c r="F17" s="27">
        <v>43339</v>
      </c>
      <c r="G17" s="27">
        <v>43343</v>
      </c>
      <c r="H17" s="29">
        <f t="shared" si="0"/>
        <v>5</v>
      </c>
      <c r="I17" s="13" t="s">
        <v>222</v>
      </c>
      <c r="J17" s="13" t="s">
        <v>651</v>
      </c>
      <c r="K17" s="14" t="s">
        <v>652</v>
      </c>
      <c r="L17" s="13" t="s">
        <v>334</v>
      </c>
      <c r="M17" s="14" t="s">
        <v>473</v>
      </c>
      <c r="N17" s="14" t="s">
        <v>20</v>
      </c>
      <c r="O17" s="14" t="s">
        <v>21</v>
      </c>
    </row>
    <row r="18" spans="1:15" s="1" customFormat="1" ht="130.5" x14ac:dyDescent="0.35">
      <c r="A18" s="13" t="s">
        <v>674</v>
      </c>
      <c r="B18" s="13" t="s">
        <v>675</v>
      </c>
      <c r="C18" s="13" t="s">
        <v>13</v>
      </c>
      <c r="D18" s="12" t="s">
        <v>14</v>
      </c>
      <c r="E18" s="12" t="s">
        <v>906</v>
      </c>
      <c r="F18" s="27">
        <v>43341</v>
      </c>
      <c r="G18" s="27">
        <v>43342</v>
      </c>
      <c r="H18" s="29">
        <f t="shared" si="0"/>
        <v>2</v>
      </c>
      <c r="I18" s="13" t="s">
        <v>113</v>
      </c>
      <c r="J18" s="13" t="s">
        <v>118</v>
      </c>
      <c r="K18" s="14" t="s">
        <v>676</v>
      </c>
      <c r="L18" s="14" t="s">
        <v>907</v>
      </c>
      <c r="M18" s="14" t="s">
        <v>121</v>
      </c>
      <c r="N18" s="14" t="s">
        <v>20</v>
      </c>
      <c r="O18" s="14" t="s">
        <v>21</v>
      </c>
    </row>
    <row r="19" spans="1:15" ht="159.5" x14ac:dyDescent="0.35">
      <c r="A19" s="13" t="s">
        <v>773</v>
      </c>
      <c r="B19" s="13" t="s">
        <v>774</v>
      </c>
      <c r="C19" s="13" t="s">
        <v>775</v>
      </c>
      <c r="D19" s="12" t="s">
        <v>14</v>
      </c>
      <c r="E19" s="12" t="s">
        <v>905</v>
      </c>
      <c r="F19" s="27">
        <v>43381</v>
      </c>
      <c r="G19" s="27">
        <v>43383</v>
      </c>
      <c r="H19" s="29">
        <f t="shared" ref="H19:H21" si="1">NETWORKDAYS(F19,G19)</f>
        <v>3</v>
      </c>
      <c r="I19" s="13" t="s">
        <v>34</v>
      </c>
      <c r="J19" s="13" t="s">
        <v>579</v>
      </c>
      <c r="K19" s="14" t="s">
        <v>776</v>
      </c>
      <c r="L19" s="14" t="s">
        <v>915</v>
      </c>
      <c r="M19" s="14" t="s">
        <v>581</v>
      </c>
      <c r="N19" s="14" t="s">
        <v>1161</v>
      </c>
      <c r="O19" s="14"/>
    </row>
    <row r="20" spans="1:15" ht="145" x14ac:dyDescent="0.35">
      <c r="A20" s="13" t="s">
        <v>778</v>
      </c>
      <c r="B20" s="13" t="s">
        <v>779</v>
      </c>
      <c r="C20" s="13" t="s">
        <v>578</v>
      </c>
      <c r="D20" s="12" t="s">
        <v>14</v>
      </c>
      <c r="E20" s="12" t="s">
        <v>916</v>
      </c>
      <c r="F20" s="27">
        <v>43381</v>
      </c>
      <c r="G20" s="27">
        <v>43383</v>
      </c>
      <c r="H20" s="29">
        <f t="shared" si="1"/>
        <v>3</v>
      </c>
      <c r="I20" s="13" t="s">
        <v>34</v>
      </c>
      <c r="J20" s="13" t="s">
        <v>579</v>
      </c>
      <c r="K20" s="14" t="s">
        <v>776</v>
      </c>
      <c r="L20" s="14" t="s">
        <v>919</v>
      </c>
      <c r="M20" s="7" t="s">
        <v>581</v>
      </c>
      <c r="N20" s="11">
        <f>2638*580</f>
        <v>1530040</v>
      </c>
      <c r="O20" s="14"/>
    </row>
    <row r="21" spans="1:15" ht="159.5" x14ac:dyDescent="0.35">
      <c r="A21" s="13" t="s">
        <v>808</v>
      </c>
      <c r="B21" s="13" t="s">
        <v>809</v>
      </c>
      <c r="C21" s="13" t="s">
        <v>810</v>
      </c>
      <c r="D21" s="13" t="s">
        <v>79</v>
      </c>
      <c r="E21" s="13" t="s">
        <v>79</v>
      </c>
      <c r="F21" s="27">
        <v>43390</v>
      </c>
      <c r="G21" s="27">
        <v>43394</v>
      </c>
      <c r="H21" s="29">
        <f t="shared" si="1"/>
        <v>3</v>
      </c>
      <c r="I21" s="13" t="s">
        <v>801</v>
      </c>
      <c r="J21" s="13" t="s">
        <v>710</v>
      </c>
      <c r="K21" s="14" t="s">
        <v>802</v>
      </c>
      <c r="L21" s="13" t="s">
        <v>334</v>
      </c>
      <c r="M21" s="14" t="s">
        <v>804</v>
      </c>
      <c r="N21" s="14" t="s">
        <v>20</v>
      </c>
      <c r="O21" s="14" t="s">
        <v>805</v>
      </c>
    </row>
    <row r="22" spans="1:15" ht="217.5" x14ac:dyDescent="0.35">
      <c r="A22" s="13" t="s">
        <v>849</v>
      </c>
      <c r="B22" s="13" t="s">
        <v>432</v>
      </c>
      <c r="C22" s="13" t="s">
        <v>233</v>
      </c>
      <c r="D22" s="12" t="s">
        <v>79</v>
      </c>
      <c r="E22" s="12" t="s">
        <v>79</v>
      </c>
      <c r="F22" s="27">
        <v>43410</v>
      </c>
      <c r="G22" s="27">
        <v>43411</v>
      </c>
      <c r="H22" s="29">
        <f>NETWORKDAYS(F22,G22)</f>
        <v>2</v>
      </c>
      <c r="I22" s="13" t="s">
        <v>238</v>
      </c>
      <c r="J22" s="13" t="s">
        <v>850</v>
      </c>
      <c r="K22" s="14" t="s">
        <v>851</v>
      </c>
      <c r="L22" s="13" t="s">
        <v>334</v>
      </c>
      <c r="M22" s="14" t="s">
        <v>121</v>
      </c>
      <c r="N22" s="14" t="s">
        <v>20</v>
      </c>
      <c r="O22" s="14" t="s">
        <v>21</v>
      </c>
    </row>
    <row r="23" spans="1:15" ht="87" x14ac:dyDescent="0.35">
      <c r="A23" s="13" t="s">
        <v>976</v>
      </c>
      <c r="B23" s="13" t="s">
        <v>635</v>
      </c>
      <c r="C23" s="13" t="s">
        <v>233</v>
      </c>
      <c r="D23" s="12" t="s">
        <v>79</v>
      </c>
      <c r="E23" s="12" t="s">
        <v>79</v>
      </c>
      <c r="F23" s="27">
        <v>43411</v>
      </c>
      <c r="G23" s="27">
        <v>43412</v>
      </c>
      <c r="H23" s="29">
        <f>NETWORKDAYS(F23,G23)</f>
        <v>2</v>
      </c>
      <c r="I23" s="13" t="s">
        <v>80</v>
      </c>
      <c r="J23" s="13" t="s">
        <v>977</v>
      </c>
      <c r="K23" s="14" t="s">
        <v>978</v>
      </c>
      <c r="L23" s="12" t="s">
        <v>79</v>
      </c>
      <c r="M23" s="14" t="s">
        <v>121</v>
      </c>
      <c r="N23" s="14" t="s">
        <v>20</v>
      </c>
      <c r="O23" s="14"/>
    </row>
    <row r="24" spans="1:15" ht="118.5" customHeight="1" x14ac:dyDescent="0.35">
      <c r="A24" s="13" t="s">
        <v>1036</v>
      </c>
      <c r="B24" s="13" t="s">
        <v>1038</v>
      </c>
      <c r="C24" s="13" t="s">
        <v>233</v>
      </c>
      <c r="D24" s="13" t="s">
        <v>79</v>
      </c>
      <c r="E24" s="13" t="s">
        <v>79</v>
      </c>
      <c r="F24" s="27">
        <v>43423</v>
      </c>
      <c r="G24" s="27">
        <v>43425</v>
      </c>
      <c r="H24" s="29">
        <f>NETWORKDAYS(F24,G24)</f>
        <v>3</v>
      </c>
      <c r="I24" s="13" t="s">
        <v>44</v>
      </c>
      <c r="J24" s="13" t="s">
        <v>211</v>
      </c>
      <c r="K24" s="14" t="s">
        <v>1037</v>
      </c>
      <c r="L24" s="13" t="s">
        <v>79</v>
      </c>
      <c r="M24" s="14" t="s">
        <v>121</v>
      </c>
      <c r="N24" s="14" t="s">
        <v>20</v>
      </c>
      <c r="O24" s="14" t="s">
        <v>21</v>
      </c>
    </row>
    <row r="25" spans="1:15" s="1" customFormat="1" ht="87" x14ac:dyDescent="0.35">
      <c r="A25" s="13" t="s">
        <v>886</v>
      </c>
      <c r="B25" s="13" t="s">
        <v>889</v>
      </c>
      <c r="C25" s="13" t="s">
        <v>334</v>
      </c>
      <c r="D25" s="13" t="s">
        <v>79</v>
      </c>
      <c r="E25" s="13" t="s">
        <v>79</v>
      </c>
      <c r="F25" s="27">
        <v>43438</v>
      </c>
      <c r="G25" s="27">
        <v>43440</v>
      </c>
      <c r="H25" s="29">
        <f t="shared" ref="H25" si="2">NETWORKDAYS(F25,G25)</f>
        <v>3</v>
      </c>
      <c r="I25" s="13" t="s">
        <v>44</v>
      </c>
      <c r="J25" s="13" t="s">
        <v>887</v>
      </c>
      <c r="K25" s="14" t="s">
        <v>888</v>
      </c>
      <c r="L25" s="13" t="s">
        <v>334</v>
      </c>
      <c r="M25" s="14" t="s">
        <v>121</v>
      </c>
      <c r="N25" s="14" t="s">
        <v>20</v>
      </c>
      <c r="O25" s="14" t="s">
        <v>890</v>
      </c>
    </row>
    <row r="26" spans="1:15" s="1" customFormat="1" ht="15.5" x14ac:dyDescent="0.35">
      <c r="A26" s="46" t="s">
        <v>1157</v>
      </c>
      <c r="B26" s="47"/>
      <c r="C26" s="47"/>
      <c r="D26" s="47"/>
      <c r="E26" s="47"/>
      <c r="F26" s="47"/>
      <c r="G26" s="47"/>
      <c r="H26" s="47"/>
      <c r="I26" s="47"/>
      <c r="J26" s="47"/>
      <c r="K26" s="47"/>
      <c r="L26" s="47"/>
      <c r="M26" s="47"/>
      <c r="N26" s="47"/>
      <c r="O26" s="47"/>
    </row>
  </sheetData>
  <autoFilter ref="A3:O26" xr:uid="{CD095081-BA24-4A6F-BFA6-1A083A3741F5}"/>
  <mergeCells count="3">
    <mergeCell ref="A26:O26"/>
    <mergeCell ref="A1:O1"/>
    <mergeCell ref="A2:O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4049-96AB-49D6-BBBC-DDB527501C58}">
  <dimension ref="A1:O18"/>
  <sheetViews>
    <sheetView topLeftCell="D1" zoomScale="70" zoomScaleNormal="70" workbookViewId="0">
      <pane ySplit="3" topLeftCell="A9" activePane="bottomLeft" state="frozen"/>
      <selection pane="bottomLeft" activeCell="D10" sqref="A10:XFD10"/>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1298</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130.5" x14ac:dyDescent="0.35">
      <c r="A4" s="13" t="s">
        <v>55</v>
      </c>
      <c r="B4" s="13" t="s">
        <v>23</v>
      </c>
      <c r="C4" s="13" t="s">
        <v>24</v>
      </c>
      <c r="D4" s="13" t="s">
        <v>56</v>
      </c>
      <c r="E4" s="13" t="s">
        <v>57</v>
      </c>
      <c r="F4" s="27">
        <v>43137</v>
      </c>
      <c r="G4" s="27">
        <v>43139</v>
      </c>
      <c r="H4" s="29">
        <f t="shared" ref="H4:H17" si="0">NETWORKDAYS(F4,G4)</f>
        <v>3</v>
      </c>
      <c r="I4" s="13" t="s">
        <v>58</v>
      </c>
      <c r="J4" s="13" t="s">
        <v>59</v>
      </c>
      <c r="K4" s="14" t="s">
        <v>60</v>
      </c>
      <c r="L4" s="14" t="s">
        <v>61</v>
      </c>
      <c r="M4" s="14" t="s">
        <v>62</v>
      </c>
      <c r="N4" s="18">
        <v>1088356.82</v>
      </c>
      <c r="O4" s="14"/>
    </row>
    <row r="5" spans="1:15" s="16" customFormat="1" ht="87" x14ac:dyDescent="0.35">
      <c r="A5" s="13" t="s">
        <v>63</v>
      </c>
      <c r="B5" s="13" t="s">
        <v>64</v>
      </c>
      <c r="C5" s="13" t="s">
        <v>980</v>
      </c>
      <c r="D5" s="13" t="s">
        <v>14</v>
      </c>
      <c r="E5" s="13" t="s">
        <v>25</v>
      </c>
      <c r="F5" s="27">
        <v>43137</v>
      </c>
      <c r="G5" s="27">
        <v>43139</v>
      </c>
      <c r="H5" s="29">
        <f t="shared" si="0"/>
        <v>3</v>
      </c>
      <c r="I5" s="13" t="s">
        <v>58</v>
      </c>
      <c r="J5" s="13" t="s">
        <v>59</v>
      </c>
      <c r="K5" s="14" t="s">
        <v>60</v>
      </c>
      <c r="L5" s="14" t="s">
        <v>65</v>
      </c>
      <c r="M5" s="14" t="s">
        <v>62</v>
      </c>
      <c r="N5" s="18">
        <v>991644</v>
      </c>
      <c r="O5" s="14"/>
    </row>
    <row r="6" spans="1:15" s="16" customFormat="1" ht="72.5" x14ac:dyDescent="0.35">
      <c r="A6" s="13" t="s">
        <v>66</v>
      </c>
      <c r="B6" s="13" t="s">
        <v>67</v>
      </c>
      <c r="C6" s="13" t="s">
        <v>980</v>
      </c>
      <c r="D6" s="13" t="s">
        <v>14</v>
      </c>
      <c r="E6" s="13" t="s">
        <v>68</v>
      </c>
      <c r="F6" s="27">
        <v>43137</v>
      </c>
      <c r="G6" s="27">
        <v>43139</v>
      </c>
      <c r="H6" s="29">
        <f t="shared" si="0"/>
        <v>3</v>
      </c>
      <c r="I6" s="13" t="s">
        <v>58</v>
      </c>
      <c r="J6" s="13" t="s">
        <v>59</v>
      </c>
      <c r="K6" s="14" t="s">
        <v>60</v>
      </c>
      <c r="L6" s="14" t="s">
        <v>46</v>
      </c>
      <c r="M6" s="14" t="s">
        <v>69</v>
      </c>
      <c r="N6" s="18" t="s">
        <v>20</v>
      </c>
      <c r="O6" s="14"/>
    </row>
    <row r="7" spans="1:15" s="16" customFormat="1" ht="43.5" x14ac:dyDescent="0.35">
      <c r="A7" s="13" t="s">
        <v>70</v>
      </c>
      <c r="B7" s="13" t="s">
        <v>71</v>
      </c>
      <c r="C7" s="13" t="s">
        <v>923</v>
      </c>
      <c r="D7" s="13" t="s">
        <v>14</v>
      </c>
      <c r="E7" s="13" t="s">
        <v>72</v>
      </c>
      <c r="F7" s="27">
        <v>43143</v>
      </c>
      <c r="G7" s="27">
        <v>43147</v>
      </c>
      <c r="H7" s="29">
        <f t="shared" si="0"/>
        <v>5</v>
      </c>
      <c r="I7" s="13" t="s">
        <v>73</v>
      </c>
      <c r="J7" s="13" t="s">
        <v>27</v>
      </c>
      <c r="K7" s="14" t="s">
        <v>74</v>
      </c>
      <c r="L7" s="14" t="s">
        <v>75</v>
      </c>
      <c r="M7" s="14" t="s">
        <v>30</v>
      </c>
      <c r="N7" s="14" t="s">
        <v>20</v>
      </c>
      <c r="O7" s="14"/>
    </row>
    <row r="8" spans="1:15" s="16" customFormat="1" ht="101.5" x14ac:dyDescent="0.35">
      <c r="A8" s="13" t="s">
        <v>76</v>
      </c>
      <c r="B8" s="13" t="s">
        <v>77</v>
      </c>
      <c r="C8" s="13" t="s">
        <v>78</v>
      </c>
      <c r="D8" s="13" t="s">
        <v>79</v>
      </c>
      <c r="E8" s="13" t="s">
        <v>79</v>
      </c>
      <c r="F8" s="27">
        <v>43150</v>
      </c>
      <c r="G8" s="27">
        <v>43153</v>
      </c>
      <c r="H8" s="29">
        <f t="shared" si="0"/>
        <v>4</v>
      </c>
      <c r="I8" s="13" t="s">
        <v>80</v>
      </c>
      <c r="J8" s="13" t="s">
        <v>81</v>
      </c>
      <c r="K8" s="14" t="s">
        <v>82</v>
      </c>
      <c r="L8" s="13" t="s">
        <v>83</v>
      </c>
      <c r="M8" s="14" t="s">
        <v>84</v>
      </c>
      <c r="N8" s="14" t="s">
        <v>20</v>
      </c>
      <c r="O8" s="14" t="s">
        <v>85</v>
      </c>
    </row>
    <row r="9" spans="1:15" s="16" customFormat="1" ht="270.75" customHeight="1" x14ac:dyDescent="0.35">
      <c r="A9" s="13" t="s">
        <v>86</v>
      </c>
      <c r="B9" s="13" t="s">
        <v>87</v>
      </c>
      <c r="C9" s="13" t="s">
        <v>980</v>
      </c>
      <c r="D9" s="13" t="s">
        <v>14</v>
      </c>
      <c r="E9" s="13" t="s">
        <v>88</v>
      </c>
      <c r="F9" s="27">
        <v>43150</v>
      </c>
      <c r="G9" s="27">
        <v>43154</v>
      </c>
      <c r="H9" s="29">
        <f t="shared" si="0"/>
        <v>5</v>
      </c>
      <c r="I9" s="13" t="s">
        <v>44</v>
      </c>
      <c r="J9" s="13" t="s">
        <v>89</v>
      </c>
      <c r="K9" s="14" t="s">
        <v>90</v>
      </c>
      <c r="L9" s="14" t="s">
        <v>91</v>
      </c>
      <c r="M9" s="14" t="s">
        <v>62</v>
      </c>
      <c r="N9" s="19">
        <f>1022.47*575</f>
        <v>587920.25</v>
      </c>
      <c r="O9" s="14"/>
    </row>
    <row r="10" spans="1:15" s="16" customFormat="1" ht="58" x14ac:dyDescent="0.35">
      <c r="A10" s="13" t="s">
        <v>92</v>
      </c>
      <c r="B10" s="13" t="s">
        <v>93</v>
      </c>
      <c r="C10" s="13" t="s">
        <v>980</v>
      </c>
      <c r="D10" s="13" t="s">
        <v>56</v>
      </c>
      <c r="E10" s="13" t="s">
        <v>94</v>
      </c>
      <c r="F10" s="27">
        <v>43150</v>
      </c>
      <c r="G10" s="27">
        <v>43154</v>
      </c>
      <c r="H10" s="29">
        <f t="shared" si="0"/>
        <v>5</v>
      </c>
      <c r="I10" s="13" t="s">
        <v>44</v>
      </c>
      <c r="J10" s="13" t="s">
        <v>89</v>
      </c>
      <c r="K10" s="14" t="s">
        <v>90</v>
      </c>
      <c r="L10" s="14" t="s">
        <v>95</v>
      </c>
      <c r="M10" s="14" t="s">
        <v>62</v>
      </c>
      <c r="N10" s="19">
        <f>959.04*575</f>
        <v>551448</v>
      </c>
      <c r="O10" s="14"/>
    </row>
    <row r="11" spans="1:15" s="16" customFormat="1" ht="145" x14ac:dyDescent="0.35">
      <c r="A11" s="13" t="s">
        <v>96</v>
      </c>
      <c r="B11" s="13" t="s">
        <v>97</v>
      </c>
      <c r="C11" s="13" t="s">
        <v>866</v>
      </c>
      <c r="D11" s="13" t="s">
        <v>14</v>
      </c>
      <c r="E11" s="13" t="s">
        <v>98</v>
      </c>
      <c r="F11" s="27">
        <v>43152</v>
      </c>
      <c r="G11" s="27">
        <v>43152</v>
      </c>
      <c r="H11" s="29">
        <f t="shared" si="0"/>
        <v>1</v>
      </c>
      <c r="I11" s="13" t="s">
        <v>99</v>
      </c>
      <c r="J11" s="13" t="s">
        <v>100</v>
      </c>
      <c r="K11" s="14" t="s">
        <v>101</v>
      </c>
      <c r="L11" s="14" t="s">
        <v>102</v>
      </c>
      <c r="M11" s="14" t="s">
        <v>103</v>
      </c>
      <c r="N11" s="14" t="s">
        <v>20</v>
      </c>
      <c r="O11" s="14"/>
    </row>
    <row r="12" spans="1:15" s="16" customFormat="1" ht="90.75" customHeight="1" x14ac:dyDescent="0.35">
      <c r="A12" s="13" t="s">
        <v>104</v>
      </c>
      <c r="B12" s="13" t="s">
        <v>23</v>
      </c>
      <c r="C12" s="13" t="s">
        <v>24</v>
      </c>
      <c r="D12" s="13" t="s">
        <v>56</v>
      </c>
      <c r="E12" s="13" t="s">
        <v>105</v>
      </c>
      <c r="F12" s="27">
        <v>43152</v>
      </c>
      <c r="G12" s="27">
        <v>43154</v>
      </c>
      <c r="H12" s="29">
        <f t="shared" si="0"/>
        <v>3</v>
      </c>
      <c r="I12" s="13" t="s">
        <v>80</v>
      </c>
      <c r="J12" s="13" t="s">
        <v>106</v>
      </c>
      <c r="K12" s="14" t="s">
        <v>107</v>
      </c>
      <c r="L12" s="14" t="s">
        <v>108</v>
      </c>
      <c r="M12" s="14" t="s">
        <v>109</v>
      </c>
      <c r="N12" s="14" t="s">
        <v>20</v>
      </c>
      <c r="O12" s="14"/>
    </row>
    <row r="13" spans="1:15" s="16" customFormat="1" ht="87" x14ac:dyDescent="0.35">
      <c r="A13" s="13" t="s">
        <v>110</v>
      </c>
      <c r="B13" s="13" t="s">
        <v>111</v>
      </c>
      <c r="C13" s="13" t="s">
        <v>923</v>
      </c>
      <c r="D13" s="13" t="s">
        <v>14</v>
      </c>
      <c r="E13" s="13" t="s">
        <v>112</v>
      </c>
      <c r="F13" s="27">
        <v>43157</v>
      </c>
      <c r="G13" s="27">
        <v>43161</v>
      </c>
      <c r="H13" s="29">
        <f t="shared" si="0"/>
        <v>5</v>
      </c>
      <c r="I13" s="13" t="s">
        <v>113</v>
      </c>
      <c r="J13" s="13" t="s">
        <v>27</v>
      </c>
      <c r="K13" s="14" t="s">
        <v>114</v>
      </c>
      <c r="L13" s="14" t="s">
        <v>46</v>
      </c>
      <c r="M13" s="14" t="s">
        <v>30</v>
      </c>
      <c r="N13" s="14" t="s">
        <v>20</v>
      </c>
      <c r="O13" s="14"/>
    </row>
    <row r="14" spans="1:15" s="16" customFormat="1" ht="354.75" customHeight="1" x14ac:dyDescent="0.35">
      <c r="A14" s="13" t="s">
        <v>115</v>
      </c>
      <c r="B14" s="13" t="s">
        <v>116</v>
      </c>
      <c r="C14" s="13" t="s">
        <v>117</v>
      </c>
      <c r="D14" s="13" t="s">
        <v>56</v>
      </c>
      <c r="E14" s="13" t="s">
        <v>88</v>
      </c>
      <c r="F14" s="27">
        <v>43157</v>
      </c>
      <c r="G14" s="27">
        <v>43158</v>
      </c>
      <c r="H14" s="29">
        <f t="shared" si="0"/>
        <v>2</v>
      </c>
      <c r="I14" s="13" t="s">
        <v>99</v>
      </c>
      <c r="J14" s="13" t="s">
        <v>118</v>
      </c>
      <c r="K14" s="14" t="s">
        <v>119</v>
      </c>
      <c r="L14" s="14" t="s">
        <v>120</v>
      </c>
      <c r="M14" s="14" t="s">
        <v>121</v>
      </c>
      <c r="N14" s="14" t="s">
        <v>20</v>
      </c>
      <c r="O14" s="14"/>
    </row>
    <row r="15" spans="1:15" s="16" customFormat="1" ht="79.5" customHeight="1" x14ac:dyDescent="0.35">
      <c r="A15" s="13" t="s">
        <v>115</v>
      </c>
      <c r="B15" s="13" t="s">
        <v>122</v>
      </c>
      <c r="C15" s="13" t="s">
        <v>866</v>
      </c>
      <c r="D15" s="13" t="s">
        <v>14</v>
      </c>
      <c r="E15" s="13" t="s">
        <v>88</v>
      </c>
      <c r="F15" s="27">
        <v>43157</v>
      </c>
      <c r="G15" s="27">
        <v>43158</v>
      </c>
      <c r="H15" s="29">
        <f t="shared" si="0"/>
        <v>2</v>
      </c>
      <c r="I15" s="13" t="s">
        <v>99</v>
      </c>
      <c r="J15" s="13" t="s">
        <v>118</v>
      </c>
      <c r="K15" s="14" t="s">
        <v>119</v>
      </c>
      <c r="L15" s="14" t="s">
        <v>123</v>
      </c>
      <c r="M15" s="14" t="s">
        <v>121</v>
      </c>
      <c r="N15" s="14" t="s">
        <v>20</v>
      </c>
      <c r="O15" s="14"/>
    </row>
    <row r="16" spans="1:15" s="16" customFormat="1" ht="43.5" x14ac:dyDescent="0.35">
      <c r="A16" s="13" t="s">
        <v>124</v>
      </c>
      <c r="B16" s="13" t="s">
        <v>125</v>
      </c>
      <c r="C16" s="13" t="s">
        <v>126</v>
      </c>
      <c r="D16" s="13" t="s">
        <v>56</v>
      </c>
      <c r="E16" s="13" t="s">
        <v>127</v>
      </c>
      <c r="F16" s="27">
        <v>43157</v>
      </c>
      <c r="G16" s="27">
        <v>43161</v>
      </c>
      <c r="H16" s="29">
        <f t="shared" si="0"/>
        <v>5</v>
      </c>
      <c r="I16" s="13" t="s">
        <v>128</v>
      </c>
      <c r="J16" s="13" t="s">
        <v>129</v>
      </c>
      <c r="K16" s="14" t="s">
        <v>130</v>
      </c>
      <c r="L16" s="14" t="s">
        <v>46</v>
      </c>
      <c r="M16" s="14" t="s">
        <v>131</v>
      </c>
      <c r="N16" s="14" t="s">
        <v>20</v>
      </c>
      <c r="O16" s="14"/>
    </row>
    <row r="17" spans="1:15" s="16" customFormat="1" ht="159.5" x14ac:dyDescent="0.35">
      <c r="A17" s="13" t="s">
        <v>132</v>
      </c>
      <c r="B17" s="13" t="s">
        <v>133</v>
      </c>
      <c r="C17" s="13" t="s">
        <v>923</v>
      </c>
      <c r="D17" s="13" t="s">
        <v>56</v>
      </c>
      <c r="E17" s="13" t="s">
        <v>94</v>
      </c>
      <c r="F17" s="27">
        <v>43159</v>
      </c>
      <c r="G17" s="27">
        <v>43160</v>
      </c>
      <c r="H17" s="29">
        <f t="shared" si="0"/>
        <v>2</v>
      </c>
      <c r="I17" s="13" t="s">
        <v>99</v>
      </c>
      <c r="J17" s="13" t="s">
        <v>134</v>
      </c>
      <c r="K17" s="14" t="s">
        <v>135</v>
      </c>
      <c r="L17" s="14" t="s">
        <v>136</v>
      </c>
      <c r="M17" s="14" t="s">
        <v>121</v>
      </c>
      <c r="N17" s="14" t="s">
        <v>20</v>
      </c>
      <c r="O17" s="14"/>
    </row>
    <row r="18" spans="1:15" ht="15.5" x14ac:dyDescent="0.35">
      <c r="A18" s="42" t="s">
        <v>1157</v>
      </c>
      <c r="B18" s="42"/>
      <c r="C18" s="42"/>
      <c r="D18" s="42"/>
      <c r="E18" s="42"/>
      <c r="F18" s="42"/>
      <c r="G18" s="42"/>
      <c r="H18" s="42"/>
      <c r="I18" s="42"/>
      <c r="J18" s="42"/>
      <c r="K18" s="42"/>
      <c r="L18" s="42"/>
      <c r="M18" s="42"/>
      <c r="N18" s="42"/>
      <c r="O18" s="42"/>
    </row>
  </sheetData>
  <autoFilter ref="A3:O18" xr:uid="{EACCC11E-4C2D-409A-A13D-7FAF4587D755}"/>
  <mergeCells count="3">
    <mergeCell ref="A1:O1"/>
    <mergeCell ref="A2:O2"/>
    <mergeCell ref="A18:O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A599-A03F-412B-9EDC-362DE1D7FFC6}">
  <dimension ref="A1:O24"/>
  <sheetViews>
    <sheetView topLeftCell="D1" zoomScale="70" zoomScaleNormal="70" workbookViewId="0">
      <pane ySplit="3" topLeftCell="A4" activePane="bottomLeft" state="frozen"/>
      <selection pane="bottomLeft" activeCell="O3" sqref="A3:O3"/>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1299</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58" x14ac:dyDescent="0.35">
      <c r="A4" s="13" t="s">
        <v>137</v>
      </c>
      <c r="B4" s="13" t="s">
        <v>138</v>
      </c>
      <c r="C4" s="13" t="s">
        <v>923</v>
      </c>
      <c r="D4" s="13" t="s">
        <v>56</v>
      </c>
      <c r="E4" s="13" t="s">
        <v>139</v>
      </c>
      <c r="F4" s="27">
        <v>43164</v>
      </c>
      <c r="G4" s="27">
        <v>43343</v>
      </c>
      <c r="H4" s="29">
        <f t="shared" ref="H4:H23" si="0">NETWORKDAYS(F4,G4)</f>
        <v>130</v>
      </c>
      <c r="I4" s="13" t="s">
        <v>140</v>
      </c>
      <c r="J4" s="13" t="s">
        <v>27</v>
      </c>
      <c r="K4" s="14" t="s">
        <v>141</v>
      </c>
      <c r="L4" s="14" t="s">
        <v>142</v>
      </c>
      <c r="M4" s="14" t="s">
        <v>30</v>
      </c>
      <c r="N4" s="14" t="s">
        <v>20</v>
      </c>
      <c r="O4" s="14"/>
    </row>
    <row r="5" spans="1:15" s="16" customFormat="1" ht="246.5" x14ac:dyDescent="0.35">
      <c r="A5" s="13" t="s">
        <v>143</v>
      </c>
      <c r="B5" s="13" t="s">
        <v>144</v>
      </c>
      <c r="C5" s="13" t="s">
        <v>145</v>
      </c>
      <c r="D5" s="13" t="s">
        <v>56</v>
      </c>
      <c r="E5" s="13" t="s">
        <v>146</v>
      </c>
      <c r="F5" s="27">
        <v>43165</v>
      </c>
      <c r="G5" s="27">
        <v>43166</v>
      </c>
      <c r="H5" s="29">
        <f t="shared" si="0"/>
        <v>2</v>
      </c>
      <c r="I5" s="13" t="s">
        <v>99</v>
      </c>
      <c r="J5" s="13" t="s">
        <v>147</v>
      </c>
      <c r="K5" s="14" t="s">
        <v>148</v>
      </c>
      <c r="L5" s="14" t="s">
        <v>149</v>
      </c>
      <c r="M5" s="14" t="s">
        <v>150</v>
      </c>
      <c r="N5" s="14" t="s">
        <v>20</v>
      </c>
      <c r="O5" s="14"/>
    </row>
    <row r="6" spans="1:15" s="16" customFormat="1" ht="87" x14ac:dyDescent="0.35">
      <c r="A6" s="13" t="s">
        <v>151</v>
      </c>
      <c r="B6" s="13" t="s">
        <v>152</v>
      </c>
      <c r="C6" s="13" t="s">
        <v>923</v>
      </c>
      <c r="D6" s="13" t="s">
        <v>56</v>
      </c>
      <c r="E6" s="13" t="s">
        <v>153</v>
      </c>
      <c r="F6" s="27">
        <v>43172</v>
      </c>
      <c r="G6" s="27">
        <v>43173</v>
      </c>
      <c r="H6" s="29">
        <f t="shared" si="0"/>
        <v>2</v>
      </c>
      <c r="I6" s="13" t="s">
        <v>154</v>
      </c>
      <c r="J6" s="13" t="s">
        <v>155</v>
      </c>
      <c r="K6" s="14" t="s">
        <v>156</v>
      </c>
      <c r="L6" s="14" t="s">
        <v>157</v>
      </c>
      <c r="M6" s="14" t="s">
        <v>158</v>
      </c>
      <c r="N6" s="14" t="s">
        <v>20</v>
      </c>
      <c r="O6" s="14"/>
    </row>
    <row r="7" spans="1:15" s="16" customFormat="1" ht="152.25" customHeight="1" x14ac:dyDescent="0.35">
      <c r="A7" s="13" t="s">
        <v>159</v>
      </c>
      <c r="B7" s="13" t="s">
        <v>133</v>
      </c>
      <c r="C7" s="13" t="s">
        <v>923</v>
      </c>
      <c r="D7" s="13" t="s">
        <v>56</v>
      </c>
      <c r="E7" s="13" t="s">
        <v>160</v>
      </c>
      <c r="F7" s="27">
        <v>43174</v>
      </c>
      <c r="G7" s="27">
        <v>43175</v>
      </c>
      <c r="H7" s="29">
        <f t="shared" si="0"/>
        <v>2</v>
      </c>
      <c r="I7" s="13" t="s">
        <v>80</v>
      </c>
      <c r="J7" s="13" t="s">
        <v>161</v>
      </c>
      <c r="K7" s="14" t="s">
        <v>162</v>
      </c>
      <c r="L7" s="14" t="s">
        <v>163</v>
      </c>
      <c r="M7" s="14" t="s">
        <v>164</v>
      </c>
      <c r="N7" s="14" t="s">
        <v>20</v>
      </c>
      <c r="O7" s="14"/>
    </row>
    <row r="8" spans="1:15" s="16" customFormat="1" ht="238.5" customHeight="1" x14ac:dyDescent="0.35">
      <c r="A8" s="13" t="s">
        <v>165</v>
      </c>
      <c r="B8" s="13" t="s">
        <v>166</v>
      </c>
      <c r="C8" s="13" t="s">
        <v>923</v>
      </c>
      <c r="D8" s="13" t="s">
        <v>56</v>
      </c>
      <c r="E8" s="13" t="s">
        <v>167</v>
      </c>
      <c r="F8" s="27">
        <v>43178</v>
      </c>
      <c r="G8" s="27">
        <v>43181</v>
      </c>
      <c r="H8" s="29">
        <f t="shared" si="0"/>
        <v>4</v>
      </c>
      <c r="I8" s="13" t="s">
        <v>113</v>
      </c>
      <c r="J8" s="13" t="s">
        <v>155</v>
      </c>
      <c r="K8" s="14" t="s">
        <v>168</v>
      </c>
      <c r="L8" s="14" t="s">
        <v>169</v>
      </c>
      <c r="M8" s="14" t="s">
        <v>170</v>
      </c>
      <c r="N8" s="14" t="s">
        <v>20</v>
      </c>
      <c r="O8" s="14"/>
    </row>
    <row r="9" spans="1:15" s="16" customFormat="1" ht="244.5" customHeight="1" x14ac:dyDescent="0.35">
      <c r="A9" s="13" t="s">
        <v>165</v>
      </c>
      <c r="B9" s="13" t="s">
        <v>152</v>
      </c>
      <c r="C9" s="13" t="s">
        <v>923</v>
      </c>
      <c r="D9" s="13" t="s">
        <v>56</v>
      </c>
      <c r="E9" s="13" t="s">
        <v>153</v>
      </c>
      <c r="F9" s="27">
        <v>43178</v>
      </c>
      <c r="G9" s="27">
        <v>43181</v>
      </c>
      <c r="H9" s="29">
        <f t="shared" si="0"/>
        <v>4</v>
      </c>
      <c r="I9" s="13" t="s">
        <v>113</v>
      </c>
      <c r="J9" s="13" t="s">
        <v>155</v>
      </c>
      <c r="K9" s="14" t="s">
        <v>168</v>
      </c>
      <c r="L9" s="14" t="s">
        <v>169</v>
      </c>
      <c r="M9" s="14" t="s">
        <v>170</v>
      </c>
      <c r="N9" s="14" t="s">
        <v>20</v>
      </c>
      <c r="O9" s="14"/>
    </row>
    <row r="10" spans="1:15" s="16" customFormat="1" ht="145" x14ac:dyDescent="0.35">
      <c r="A10" s="13" t="s">
        <v>171</v>
      </c>
      <c r="B10" s="13" t="s">
        <v>172</v>
      </c>
      <c r="C10" s="13" t="s">
        <v>126</v>
      </c>
      <c r="D10" s="13" t="s">
        <v>56</v>
      </c>
      <c r="E10" s="13" t="s">
        <v>173</v>
      </c>
      <c r="F10" s="27">
        <v>43178</v>
      </c>
      <c r="G10" s="27">
        <v>43182</v>
      </c>
      <c r="H10" s="29">
        <f t="shared" si="0"/>
        <v>5</v>
      </c>
      <c r="I10" s="13" t="s">
        <v>99</v>
      </c>
      <c r="J10" s="13" t="s">
        <v>174</v>
      </c>
      <c r="K10" s="14" t="s">
        <v>175</v>
      </c>
      <c r="L10" s="14" t="s">
        <v>176</v>
      </c>
      <c r="M10" s="14" t="s">
        <v>121</v>
      </c>
      <c r="N10" s="14" t="s">
        <v>20</v>
      </c>
      <c r="O10" s="14"/>
    </row>
    <row r="11" spans="1:15" s="16" customFormat="1" ht="58" x14ac:dyDescent="0.35">
      <c r="A11" s="13" t="s">
        <v>171</v>
      </c>
      <c r="B11" s="13" t="s">
        <v>177</v>
      </c>
      <c r="C11" s="13" t="s">
        <v>178</v>
      </c>
      <c r="D11" s="13" t="s">
        <v>56</v>
      </c>
      <c r="E11" s="13" t="s">
        <v>179</v>
      </c>
      <c r="F11" s="27">
        <v>43178</v>
      </c>
      <c r="G11" s="27">
        <v>43182</v>
      </c>
      <c r="H11" s="29">
        <f t="shared" si="0"/>
        <v>5</v>
      </c>
      <c r="I11" s="13" t="s">
        <v>99</v>
      </c>
      <c r="J11" s="13" t="s">
        <v>174</v>
      </c>
      <c r="K11" s="14" t="s">
        <v>175</v>
      </c>
      <c r="L11" s="14" t="s">
        <v>180</v>
      </c>
      <c r="M11" s="14" t="s">
        <v>121</v>
      </c>
      <c r="N11" s="14"/>
      <c r="O11" s="14"/>
    </row>
    <row r="12" spans="1:15" s="16" customFormat="1" ht="58" x14ac:dyDescent="0.35">
      <c r="A12" s="13" t="s">
        <v>171</v>
      </c>
      <c r="B12" s="13" t="s">
        <v>181</v>
      </c>
      <c r="C12" s="13" t="s">
        <v>178</v>
      </c>
      <c r="D12" s="13" t="s">
        <v>56</v>
      </c>
      <c r="E12" s="13" t="s">
        <v>179</v>
      </c>
      <c r="F12" s="27">
        <v>43178</v>
      </c>
      <c r="G12" s="27">
        <v>43182</v>
      </c>
      <c r="H12" s="29">
        <f t="shared" si="0"/>
        <v>5</v>
      </c>
      <c r="I12" s="13" t="s">
        <v>99</v>
      </c>
      <c r="J12" s="13" t="s">
        <v>174</v>
      </c>
      <c r="K12" s="14" t="s">
        <v>175</v>
      </c>
      <c r="L12" s="14" t="s">
        <v>180</v>
      </c>
      <c r="M12" s="14" t="s">
        <v>121</v>
      </c>
      <c r="N12" s="14"/>
      <c r="O12" s="14"/>
    </row>
    <row r="13" spans="1:15" s="16" customFormat="1" ht="58" x14ac:dyDescent="0.35">
      <c r="A13" s="13" t="s">
        <v>171</v>
      </c>
      <c r="B13" s="13" t="s">
        <v>182</v>
      </c>
      <c r="C13" s="13" t="s">
        <v>178</v>
      </c>
      <c r="D13" s="13" t="s">
        <v>56</v>
      </c>
      <c r="E13" s="13" t="s">
        <v>179</v>
      </c>
      <c r="F13" s="27">
        <v>43178</v>
      </c>
      <c r="G13" s="27">
        <v>43182</v>
      </c>
      <c r="H13" s="29">
        <f t="shared" si="0"/>
        <v>5</v>
      </c>
      <c r="I13" s="13" t="s">
        <v>99</v>
      </c>
      <c r="J13" s="13" t="s">
        <v>174</v>
      </c>
      <c r="K13" s="14" t="s">
        <v>175</v>
      </c>
      <c r="L13" s="14" t="s">
        <v>180</v>
      </c>
      <c r="M13" s="14" t="s">
        <v>121</v>
      </c>
      <c r="N13" s="14"/>
      <c r="O13" s="14"/>
    </row>
    <row r="14" spans="1:15" s="16" customFormat="1" ht="58" x14ac:dyDescent="0.35">
      <c r="A14" s="13" t="s">
        <v>171</v>
      </c>
      <c r="B14" s="13" t="s">
        <v>183</v>
      </c>
      <c r="C14" s="13" t="s">
        <v>184</v>
      </c>
      <c r="D14" s="13" t="s">
        <v>56</v>
      </c>
      <c r="E14" s="13" t="s">
        <v>185</v>
      </c>
      <c r="F14" s="27">
        <v>43178</v>
      </c>
      <c r="G14" s="27">
        <v>43182</v>
      </c>
      <c r="H14" s="29">
        <f t="shared" si="0"/>
        <v>5</v>
      </c>
      <c r="I14" s="13" t="s">
        <v>99</v>
      </c>
      <c r="J14" s="13" t="s">
        <v>174</v>
      </c>
      <c r="K14" s="14" t="s">
        <v>175</v>
      </c>
      <c r="L14" s="14" t="s">
        <v>186</v>
      </c>
      <c r="M14" s="14" t="s">
        <v>121</v>
      </c>
      <c r="N14" s="14"/>
      <c r="O14" s="14"/>
    </row>
    <row r="15" spans="1:15" s="16" customFormat="1" ht="58" x14ac:dyDescent="0.35">
      <c r="A15" s="13" t="s">
        <v>171</v>
      </c>
      <c r="B15" s="13" t="s">
        <v>187</v>
      </c>
      <c r="C15" s="13" t="s">
        <v>188</v>
      </c>
      <c r="D15" s="13" t="s">
        <v>56</v>
      </c>
      <c r="E15" s="13" t="s">
        <v>189</v>
      </c>
      <c r="F15" s="27">
        <v>43178</v>
      </c>
      <c r="G15" s="27">
        <v>43182</v>
      </c>
      <c r="H15" s="29">
        <f t="shared" si="0"/>
        <v>5</v>
      </c>
      <c r="I15" s="13" t="s">
        <v>99</v>
      </c>
      <c r="J15" s="13" t="s">
        <v>174</v>
      </c>
      <c r="K15" s="14" t="s">
        <v>175</v>
      </c>
      <c r="L15" s="14" t="s">
        <v>190</v>
      </c>
      <c r="M15" s="14" t="s">
        <v>121</v>
      </c>
      <c r="N15" s="14"/>
      <c r="O15" s="14"/>
    </row>
    <row r="16" spans="1:15" s="16" customFormat="1" ht="58" x14ac:dyDescent="0.35">
      <c r="A16" s="13" t="s">
        <v>191</v>
      </c>
      <c r="B16" s="13" t="s">
        <v>192</v>
      </c>
      <c r="C16" s="13" t="s">
        <v>126</v>
      </c>
      <c r="D16" s="13" t="s">
        <v>79</v>
      </c>
      <c r="E16" s="13" t="s">
        <v>79</v>
      </c>
      <c r="F16" s="27">
        <v>43178</v>
      </c>
      <c r="G16" s="27">
        <v>43182</v>
      </c>
      <c r="H16" s="29">
        <f t="shared" si="0"/>
        <v>5</v>
      </c>
      <c r="I16" s="13" t="s">
        <v>99</v>
      </c>
      <c r="J16" s="13" t="s">
        <v>193</v>
      </c>
      <c r="K16" s="14" t="s">
        <v>194</v>
      </c>
      <c r="L16" s="13" t="s">
        <v>83</v>
      </c>
      <c r="M16" s="14" t="s">
        <v>121</v>
      </c>
      <c r="N16" s="14" t="s">
        <v>20</v>
      </c>
      <c r="O16" s="14" t="s">
        <v>195</v>
      </c>
    </row>
    <row r="17" spans="1:15" s="16" customFormat="1" ht="58" x14ac:dyDescent="0.35">
      <c r="A17" s="13" t="s">
        <v>191</v>
      </c>
      <c r="B17" s="13" t="s">
        <v>196</v>
      </c>
      <c r="C17" s="13" t="s">
        <v>126</v>
      </c>
      <c r="D17" s="13" t="s">
        <v>79</v>
      </c>
      <c r="E17" s="13" t="s">
        <v>79</v>
      </c>
      <c r="F17" s="27">
        <v>43178</v>
      </c>
      <c r="G17" s="27">
        <v>43182</v>
      </c>
      <c r="H17" s="29">
        <f t="shared" si="0"/>
        <v>5</v>
      </c>
      <c r="I17" s="13" t="s">
        <v>99</v>
      </c>
      <c r="J17" s="13" t="s">
        <v>193</v>
      </c>
      <c r="K17" s="14" t="s">
        <v>194</v>
      </c>
      <c r="L17" s="13" t="s">
        <v>83</v>
      </c>
      <c r="M17" s="14" t="s">
        <v>121</v>
      </c>
      <c r="N17" s="14" t="s">
        <v>20</v>
      </c>
      <c r="O17" s="14" t="s">
        <v>195</v>
      </c>
    </row>
    <row r="18" spans="1:15" s="16" customFormat="1" ht="101.5" x14ac:dyDescent="0.35">
      <c r="A18" s="13" t="s">
        <v>191</v>
      </c>
      <c r="B18" s="13" t="s">
        <v>197</v>
      </c>
      <c r="C18" s="13" t="s">
        <v>126</v>
      </c>
      <c r="D18" s="13" t="s">
        <v>56</v>
      </c>
      <c r="E18" s="13" t="s">
        <v>173</v>
      </c>
      <c r="F18" s="27">
        <v>43178</v>
      </c>
      <c r="G18" s="27">
        <v>43182</v>
      </c>
      <c r="H18" s="29">
        <f t="shared" si="0"/>
        <v>5</v>
      </c>
      <c r="I18" s="13" t="s">
        <v>99</v>
      </c>
      <c r="J18" s="13" t="s">
        <v>193</v>
      </c>
      <c r="K18" s="14" t="s">
        <v>194</v>
      </c>
      <c r="L18" s="14" t="s">
        <v>198</v>
      </c>
      <c r="M18" s="14" t="s">
        <v>121</v>
      </c>
      <c r="N18" s="14" t="s">
        <v>20</v>
      </c>
      <c r="O18" s="14"/>
    </row>
    <row r="19" spans="1:15" s="16" customFormat="1" ht="43.5" x14ac:dyDescent="0.35">
      <c r="A19" s="13" t="s">
        <v>199</v>
      </c>
      <c r="B19" s="13" t="s">
        <v>200</v>
      </c>
      <c r="C19" s="13" t="s">
        <v>126</v>
      </c>
      <c r="D19" s="13" t="s">
        <v>14</v>
      </c>
      <c r="E19" s="13" t="s">
        <v>153</v>
      </c>
      <c r="F19" s="27">
        <v>43178</v>
      </c>
      <c r="G19" s="27">
        <v>43182</v>
      </c>
      <c r="H19" s="29">
        <f t="shared" si="0"/>
        <v>5</v>
      </c>
      <c r="I19" s="13" t="s">
        <v>99</v>
      </c>
      <c r="J19" s="13" t="s">
        <v>193</v>
      </c>
      <c r="K19" s="14" t="s">
        <v>194</v>
      </c>
      <c r="L19" s="14" t="s">
        <v>46</v>
      </c>
      <c r="M19" s="14" t="s">
        <v>121</v>
      </c>
      <c r="N19" s="14" t="s">
        <v>20</v>
      </c>
      <c r="O19" s="14"/>
    </row>
    <row r="20" spans="1:15" s="16" customFormat="1" ht="43.5" x14ac:dyDescent="0.35">
      <c r="A20" s="13" t="s">
        <v>199</v>
      </c>
      <c r="B20" s="13" t="s">
        <v>201</v>
      </c>
      <c r="C20" s="13" t="s">
        <v>126</v>
      </c>
      <c r="D20" s="13" t="s">
        <v>14</v>
      </c>
      <c r="E20" s="13" t="s">
        <v>153</v>
      </c>
      <c r="F20" s="27">
        <v>43178</v>
      </c>
      <c r="G20" s="27">
        <v>43182</v>
      </c>
      <c r="H20" s="29">
        <f t="shared" si="0"/>
        <v>5</v>
      </c>
      <c r="I20" s="13" t="s">
        <v>99</v>
      </c>
      <c r="J20" s="13" t="s">
        <v>193</v>
      </c>
      <c r="K20" s="14" t="s">
        <v>194</v>
      </c>
      <c r="L20" s="14" t="s">
        <v>46</v>
      </c>
      <c r="M20" s="14" t="s">
        <v>121</v>
      </c>
      <c r="N20" s="14" t="s">
        <v>20</v>
      </c>
      <c r="O20" s="14"/>
    </row>
    <row r="21" spans="1:15" s="16" customFormat="1" ht="58" x14ac:dyDescent="0.35">
      <c r="A21" s="13" t="s">
        <v>202</v>
      </c>
      <c r="B21" s="13" t="s">
        <v>203</v>
      </c>
      <c r="C21" s="13" t="s">
        <v>204</v>
      </c>
      <c r="D21" s="13" t="s">
        <v>14</v>
      </c>
      <c r="E21" s="13" t="s">
        <v>205</v>
      </c>
      <c r="F21" s="27">
        <v>43178</v>
      </c>
      <c r="G21" s="27">
        <v>43182</v>
      </c>
      <c r="H21" s="29">
        <f t="shared" si="0"/>
        <v>5</v>
      </c>
      <c r="I21" s="13" t="s">
        <v>73</v>
      </c>
      <c r="J21" s="13" t="s">
        <v>27</v>
      </c>
      <c r="K21" s="14" t="s">
        <v>206</v>
      </c>
      <c r="L21" s="14" t="s">
        <v>46</v>
      </c>
      <c r="M21" s="14" t="s">
        <v>30</v>
      </c>
      <c r="N21" s="14" t="s">
        <v>20</v>
      </c>
      <c r="O21" s="14"/>
    </row>
    <row r="22" spans="1:15" s="16" customFormat="1" ht="43.5" x14ac:dyDescent="0.35">
      <c r="A22" s="13" t="s">
        <v>207</v>
      </c>
      <c r="B22" s="13" t="s">
        <v>208</v>
      </c>
      <c r="C22" s="13" t="s">
        <v>126</v>
      </c>
      <c r="D22" s="13" t="s">
        <v>14</v>
      </c>
      <c r="E22" s="13" t="s">
        <v>209</v>
      </c>
      <c r="F22" s="27">
        <v>43178</v>
      </c>
      <c r="G22" s="27">
        <v>43186</v>
      </c>
      <c r="H22" s="29">
        <f t="shared" si="0"/>
        <v>7</v>
      </c>
      <c r="I22" s="13" t="s">
        <v>210</v>
      </c>
      <c r="J22" s="13" t="s">
        <v>211</v>
      </c>
      <c r="K22" s="14" t="s">
        <v>212</v>
      </c>
      <c r="L22" s="14" t="s">
        <v>213</v>
      </c>
      <c r="M22" s="14" t="s">
        <v>121</v>
      </c>
      <c r="N22" s="14" t="s">
        <v>20</v>
      </c>
      <c r="O22" s="14"/>
    </row>
    <row r="23" spans="1:15" s="16" customFormat="1" ht="319" x14ac:dyDescent="0.35">
      <c r="A23" s="13" t="s">
        <v>214</v>
      </c>
      <c r="B23" s="13" t="s">
        <v>215</v>
      </c>
      <c r="C23" s="13" t="s">
        <v>216</v>
      </c>
      <c r="D23" s="13" t="s">
        <v>14</v>
      </c>
      <c r="E23" s="13" t="s">
        <v>105</v>
      </c>
      <c r="F23" s="27">
        <v>43183</v>
      </c>
      <c r="G23" s="27">
        <v>43190</v>
      </c>
      <c r="H23" s="29">
        <f t="shared" si="0"/>
        <v>5</v>
      </c>
      <c r="I23" s="13" t="s">
        <v>80</v>
      </c>
      <c r="J23" s="13" t="s">
        <v>217</v>
      </c>
      <c r="K23" s="14" t="s">
        <v>218</v>
      </c>
      <c r="L23" s="14" t="s">
        <v>219</v>
      </c>
      <c r="M23" s="14" t="s">
        <v>121</v>
      </c>
      <c r="N23" s="14" t="s">
        <v>20</v>
      </c>
      <c r="O23" s="14"/>
    </row>
    <row r="24" spans="1:15" ht="15.5" x14ac:dyDescent="0.35">
      <c r="A24" s="42" t="s">
        <v>1157</v>
      </c>
      <c r="B24" s="42"/>
      <c r="C24" s="42"/>
      <c r="D24" s="42"/>
      <c r="E24" s="42"/>
      <c r="F24" s="42"/>
      <c r="G24" s="42"/>
      <c r="H24" s="42"/>
      <c r="I24" s="42"/>
      <c r="J24" s="42"/>
      <c r="K24" s="42"/>
      <c r="L24" s="42"/>
      <c r="M24" s="42"/>
      <c r="N24" s="42"/>
      <c r="O24" s="42"/>
    </row>
  </sheetData>
  <autoFilter ref="A3:O3" xr:uid="{34EE466E-01AB-4219-9EE9-D61803CF2C79}"/>
  <mergeCells count="3">
    <mergeCell ref="A1:O1"/>
    <mergeCell ref="A2:O2"/>
    <mergeCell ref="A24:O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E37D-417E-478B-929F-362EE31D77D7}">
  <dimension ref="A1:O21"/>
  <sheetViews>
    <sheetView zoomScale="70" zoomScaleNormal="70" workbookViewId="0">
      <pane ySplit="3" topLeftCell="A4" activePane="bottomLeft" state="frozen"/>
      <selection pane="bottomLeft" activeCell="O20" sqref="A20:O20"/>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1300</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174" x14ac:dyDescent="0.35">
      <c r="A4" s="13" t="s">
        <v>220</v>
      </c>
      <c r="B4" s="13" t="s">
        <v>71</v>
      </c>
      <c r="C4" s="13" t="s">
        <v>923</v>
      </c>
      <c r="D4" s="13" t="s">
        <v>56</v>
      </c>
      <c r="E4" s="13" t="s">
        <v>221</v>
      </c>
      <c r="F4" s="27">
        <v>43192</v>
      </c>
      <c r="G4" s="27">
        <v>43203</v>
      </c>
      <c r="H4" s="29">
        <f t="shared" ref="H4:H20" si="0">NETWORKDAYS(F4,G4)</f>
        <v>10</v>
      </c>
      <c r="I4" s="13" t="s">
        <v>222</v>
      </c>
      <c r="J4" s="13" t="s">
        <v>27</v>
      </c>
      <c r="K4" s="14" t="s">
        <v>223</v>
      </c>
      <c r="L4" s="14" t="s">
        <v>46</v>
      </c>
      <c r="M4" s="14" t="s">
        <v>30</v>
      </c>
      <c r="N4" s="14" t="s">
        <v>20</v>
      </c>
      <c r="O4" s="14"/>
    </row>
    <row r="5" spans="1:15" s="16" customFormat="1" ht="174" x14ac:dyDescent="0.35">
      <c r="A5" s="13" t="s">
        <v>220</v>
      </c>
      <c r="B5" s="13" t="s">
        <v>224</v>
      </c>
      <c r="C5" s="13" t="s">
        <v>923</v>
      </c>
      <c r="D5" s="13" t="s">
        <v>56</v>
      </c>
      <c r="E5" s="13" t="s">
        <v>221</v>
      </c>
      <c r="F5" s="27">
        <v>43192</v>
      </c>
      <c r="G5" s="27">
        <v>43203</v>
      </c>
      <c r="H5" s="29">
        <f t="shared" si="0"/>
        <v>10</v>
      </c>
      <c r="I5" s="13" t="s">
        <v>222</v>
      </c>
      <c r="J5" s="13" t="s">
        <v>27</v>
      </c>
      <c r="K5" s="14" t="s">
        <v>223</v>
      </c>
      <c r="L5" s="14" t="s">
        <v>46</v>
      </c>
      <c r="M5" s="14" t="s">
        <v>30</v>
      </c>
      <c r="N5" s="14" t="s">
        <v>20</v>
      </c>
      <c r="O5" s="14"/>
    </row>
    <row r="6" spans="1:15" s="16" customFormat="1" ht="101.5" x14ac:dyDescent="0.35">
      <c r="A6" s="13" t="s">
        <v>225</v>
      </c>
      <c r="B6" s="13" t="s">
        <v>226</v>
      </c>
      <c r="C6" s="13" t="s">
        <v>126</v>
      </c>
      <c r="D6" s="13" t="s">
        <v>56</v>
      </c>
      <c r="E6" s="13" t="s">
        <v>105</v>
      </c>
      <c r="F6" s="27">
        <v>43194</v>
      </c>
      <c r="G6" s="27">
        <v>43196</v>
      </c>
      <c r="H6" s="29">
        <f t="shared" si="0"/>
        <v>3</v>
      </c>
      <c r="I6" s="13" t="s">
        <v>227</v>
      </c>
      <c r="J6" s="13" t="s">
        <v>228</v>
      </c>
      <c r="K6" s="14" t="s">
        <v>229</v>
      </c>
      <c r="L6" s="14" t="s">
        <v>230</v>
      </c>
      <c r="M6" s="14" t="s">
        <v>121</v>
      </c>
      <c r="N6" s="14" t="s">
        <v>20</v>
      </c>
      <c r="O6" s="14"/>
    </row>
    <row r="7" spans="1:15" s="16" customFormat="1" ht="188.5" x14ac:dyDescent="0.35">
      <c r="A7" s="13" t="s">
        <v>241</v>
      </c>
      <c r="B7" s="13" t="s">
        <v>242</v>
      </c>
      <c r="C7" s="13" t="s">
        <v>243</v>
      </c>
      <c r="D7" s="13" t="s">
        <v>14</v>
      </c>
      <c r="E7" s="13" t="s">
        <v>244</v>
      </c>
      <c r="F7" s="27">
        <v>43199</v>
      </c>
      <c r="G7" s="27">
        <v>43201</v>
      </c>
      <c r="H7" s="29">
        <f t="shared" si="0"/>
        <v>3</v>
      </c>
      <c r="I7" s="13" t="s">
        <v>80</v>
      </c>
      <c r="J7" s="13" t="s">
        <v>106</v>
      </c>
      <c r="K7" s="14" t="s">
        <v>245</v>
      </c>
      <c r="L7" s="14" t="s">
        <v>246</v>
      </c>
      <c r="M7" s="14" t="s">
        <v>121</v>
      </c>
      <c r="N7" s="14" t="s">
        <v>20</v>
      </c>
      <c r="O7" s="14"/>
    </row>
    <row r="8" spans="1:15" s="16" customFormat="1" ht="204.75" customHeight="1" x14ac:dyDescent="0.35">
      <c r="A8" s="13" t="s">
        <v>247</v>
      </c>
      <c r="B8" s="13" t="s">
        <v>23</v>
      </c>
      <c r="C8" s="13" t="s">
        <v>24</v>
      </c>
      <c r="D8" s="13" t="s">
        <v>14</v>
      </c>
      <c r="E8" s="13" t="s">
        <v>248</v>
      </c>
      <c r="F8" s="27">
        <v>43200</v>
      </c>
      <c r="G8" s="27">
        <v>43200</v>
      </c>
      <c r="H8" s="29">
        <f t="shared" si="0"/>
        <v>1</v>
      </c>
      <c r="I8" s="13" t="s">
        <v>249</v>
      </c>
      <c r="J8" s="13" t="s">
        <v>250</v>
      </c>
      <c r="K8" s="14" t="s">
        <v>251</v>
      </c>
      <c r="L8" s="14" t="s">
        <v>252</v>
      </c>
      <c r="M8" s="14" t="s">
        <v>253</v>
      </c>
      <c r="N8" s="14" t="s">
        <v>20</v>
      </c>
      <c r="O8" s="14"/>
    </row>
    <row r="9" spans="1:15" s="16" customFormat="1" ht="408.75" customHeight="1" x14ac:dyDescent="0.35">
      <c r="A9" s="13" t="s">
        <v>254</v>
      </c>
      <c r="B9" s="13" t="s">
        <v>23</v>
      </c>
      <c r="C9" s="13" t="s">
        <v>24</v>
      </c>
      <c r="D9" s="13" t="s">
        <v>14</v>
      </c>
      <c r="E9" s="13" t="s">
        <v>248</v>
      </c>
      <c r="F9" s="27">
        <v>43200</v>
      </c>
      <c r="G9" s="27">
        <v>43200</v>
      </c>
      <c r="H9" s="29">
        <f t="shared" si="0"/>
        <v>1</v>
      </c>
      <c r="I9" s="13" t="s">
        <v>249</v>
      </c>
      <c r="J9" s="13" t="s">
        <v>106</v>
      </c>
      <c r="K9" s="14" t="s">
        <v>255</v>
      </c>
      <c r="L9" s="14" t="s">
        <v>256</v>
      </c>
      <c r="M9" s="14" t="s">
        <v>253</v>
      </c>
      <c r="N9" s="14" t="s">
        <v>20</v>
      </c>
      <c r="O9" s="14"/>
    </row>
    <row r="10" spans="1:15" s="16" customFormat="1" ht="87" x14ac:dyDescent="0.35">
      <c r="A10" s="13" t="s">
        <v>257</v>
      </c>
      <c r="B10" s="13" t="s">
        <v>125</v>
      </c>
      <c r="C10" s="13" t="s">
        <v>126</v>
      </c>
      <c r="D10" s="12" t="s">
        <v>14</v>
      </c>
      <c r="E10" s="12" t="s">
        <v>258</v>
      </c>
      <c r="F10" s="27">
        <v>43200</v>
      </c>
      <c r="G10" s="27">
        <v>43202</v>
      </c>
      <c r="H10" s="29">
        <f t="shared" si="0"/>
        <v>3</v>
      </c>
      <c r="I10" s="13" t="s">
        <v>140</v>
      </c>
      <c r="J10" s="13" t="s">
        <v>259</v>
      </c>
      <c r="K10" s="14" t="s">
        <v>260</v>
      </c>
      <c r="L10" s="14" t="s">
        <v>261</v>
      </c>
      <c r="M10" s="14" t="s">
        <v>121</v>
      </c>
      <c r="N10" s="14" t="s">
        <v>20</v>
      </c>
      <c r="O10" s="14"/>
    </row>
    <row r="11" spans="1:15" s="16" customFormat="1" ht="116" x14ac:dyDescent="0.35">
      <c r="A11" s="13" t="s">
        <v>262</v>
      </c>
      <c r="B11" s="13" t="s">
        <v>263</v>
      </c>
      <c r="C11" s="13" t="s">
        <v>980</v>
      </c>
      <c r="D11" s="12" t="s">
        <v>14</v>
      </c>
      <c r="E11" s="12" t="s">
        <v>173</v>
      </c>
      <c r="F11" s="27">
        <v>43201</v>
      </c>
      <c r="G11" s="27">
        <v>43202</v>
      </c>
      <c r="H11" s="29">
        <f t="shared" si="0"/>
        <v>2</v>
      </c>
      <c r="I11" s="13" t="s">
        <v>264</v>
      </c>
      <c r="J11" s="13" t="s">
        <v>265</v>
      </c>
      <c r="K11" s="14" t="s">
        <v>266</v>
      </c>
      <c r="L11" s="14" t="s">
        <v>46</v>
      </c>
      <c r="M11" s="14" t="s">
        <v>267</v>
      </c>
      <c r="N11" s="14" t="s">
        <v>20</v>
      </c>
      <c r="O11" s="14"/>
    </row>
    <row r="12" spans="1:15" s="16" customFormat="1" ht="174" x14ac:dyDescent="0.35">
      <c r="A12" s="13" t="s">
        <v>268</v>
      </c>
      <c r="B12" s="13" t="s">
        <v>269</v>
      </c>
      <c r="C12" s="13" t="s">
        <v>243</v>
      </c>
      <c r="D12" s="13" t="s">
        <v>56</v>
      </c>
      <c r="E12" s="13" t="s">
        <v>270</v>
      </c>
      <c r="F12" s="27">
        <v>43206</v>
      </c>
      <c r="G12" s="27">
        <v>43259</v>
      </c>
      <c r="H12" s="29">
        <f t="shared" si="0"/>
        <v>40</v>
      </c>
      <c r="I12" s="13" t="s">
        <v>140</v>
      </c>
      <c r="J12" s="13" t="s">
        <v>27</v>
      </c>
      <c r="K12" s="14" t="s">
        <v>271</v>
      </c>
      <c r="L12" s="14" t="s">
        <v>46</v>
      </c>
      <c r="M12" s="14" t="s">
        <v>30</v>
      </c>
      <c r="N12" s="14" t="s">
        <v>20</v>
      </c>
      <c r="O12" s="14"/>
    </row>
    <row r="13" spans="1:15" s="16" customFormat="1" ht="188.5" x14ac:dyDescent="0.35">
      <c r="A13" s="13" t="s">
        <v>272</v>
      </c>
      <c r="B13" s="13" t="s">
        <v>172</v>
      </c>
      <c r="C13" s="13" t="s">
        <v>126</v>
      </c>
      <c r="D13" s="12" t="s">
        <v>14</v>
      </c>
      <c r="E13" s="12" t="s">
        <v>248</v>
      </c>
      <c r="F13" s="27">
        <v>43206</v>
      </c>
      <c r="G13" s="27">
        <v>43207</v>
      </c>
      <c r="H13" s="29">
        <f t="shared" si="0"/>
        <v>2</v>
      </c>
      <c r="I13" s="13" t="s">
        <v>80</v>
      </c>
      <c r="J13" s="13" t="s">
        <v>273</v>
      </c>
      <c r="K13" s="14" t="s">
        <v>274</v>
      </c>
      <c r="L13" s="14" t="s">
        <v>275</v>
      </c>
      <c r="M13" s="14" t="s">
        <v>276</v>
      </c>
      <c r="N13" s="14" t="s">
        <v>20</v>
      </c>
      <c r="O13" s="14"/>
    </row>
    <row r="14" spans="1:15" s="16" customFormat="1" ht="101.5" x14ac:dyDescent="0.35">
      <c r="A14" s="13" t="s">
        <v>277</v>
      </c>
      <c r="B14" s="13" t="s">
        <v>278</v>
      </c>
      <c r="C14" s="13" t="s">
        <v>145</v>
      </c>
      <c r="D14" s="13" t="s">
        <v>79</v>
      </c>
      <c r="E14" s="13" t="s">
        <v>79</v>
      </c>
      <c r="F14" s="27">
        <v>43206</v>
      </c>
      <c r="G14" s="27">
        <v>43209</v>
      </c>
      <c r="H14" s="29">
        <f t="shared" si="0"/>
        <v>4</v>
      </c>
      <c r="I14" s="13" t="s">
        <v>279</v>
      </c>
      <c r="J14" s="13" t="s">
        <v>17</v>
      </c>
      <c r="K14" s="14" t="s">
        <v>280</v>
      </c>
      <c r="L14" s="13" t="s">
        <v>83</v>
      </c>
      <c r="M14" s="14" t="s">
        <v>281</v>
      </c>
      <c r="N14" s="14" t="s">
        <v>20</v>
      </c>
      <c r="O14" s="14" t="s">
        <v>282</v>
      </c>
    </row>
    <row r="15" spans="1:15" s="16" customFormat="1" ht="409.5" x14ac:dyDescent="0.35">
      <c r="A15" s="13" t="s">
        <v>283</v>
      </c>
      <c r="B15" s="13" t="s">
        <v>284</v>
      </c>
      <c r="C15" s="13" t="s">
        <v>980</v>
      </c>
      <c r="D15" s="13" t="s">
        <v>14</v>
      </c>
      <c r="E15" s="13" t="s">
        <v>285</v>
      </c>
      <c r="F15" s="27">
        <v>43207</v>
      </c>
      <c r="G15" s="27">
        <v>43209</v>
      </c>
      <c r="H15" s="29">
        <f t="shared" si="0"/>
        <v>3</v>
      </c>
      <c r="I15" s="13" t="s">
        <v>286</v>
      </c>
      <c r="J15" s="13" t="s">
        <v>287</v>
      </c>
      <c r="K15" s="14" t="s">
        <v>288</v>
      </c>
      <c r="L15" s="14" t="s">
        <v>289</v>
      </c>
      <c r="M15" s="14" t="s">
        <v>240</v>
      </c>
      <c r="N15" s="14" t="s">
        <v>20</v>
      </c>
      <c r="O15" s="14"/>
    </row>
    <row r="16" spans="1:15" s="16" customFormat="1" ht="58" x14ac:dyDescent="0.35">
      <c r="A16" s="13" t="s">
        <v>290</v>
      </c>
      <c r="B16" s="13" t="s">
        <v>23</v>
      </c>
      <c r="C16" s="13" t="s">
        <v>24</v>
      </c>
      <c r="D16" s="13" t="s">
        <v>79</v>
      </c>
      <c r="E16" s="13" t="s">
        <v>79</v>
      </c>
      <c r="F16" s="27">
        <v>43210</v>
      </c>
      <c r="G16" s="27">
        <v>43210</v>
      </c>
      <c r="H16" s="29">
        <f t="shared" si="0"/>
        <v>1</v>
      </c>
      <c r="I16" s="13" t="s">
        <v>99</v>
      </c>
      <c r="J16" s="13" t="s">
        <v>250</v>
      </c>
      <c r="K16" s="14" t="s">
        <v>291</v>
      </c>
      <c r="L16" s="13" t="s">
        <v>83</v>
      </c>
      <c r="M16" s="14" t="s">
        <v>292</v>
      </c>
      <c r="N16" s="14" t="s">
        <v>20</v>
      </c>
      <c r="O16" s="14" t="s">
        <v>293</v>
      </c>
    </row>
    <row r="17" spans="1:15" s="16" customFormat="1" ht="43.5" x14ac:dyDescent="0.35">
      <c r="A17" s="13" t="s">
        <v>294</v>
      </c>
      <c r="B17" s="13" t="s">
        <v>295</v>
      </c>
      <c r="C17" s="13" t="s">
        <v>24</v>
      </c>
      <c r="D17" s="13" t="s">
        <v>14</v>
      </c>
      <c r="E17" s="13" t="s">
        <v>296</v>
      </c>
      <c r="F17" s="27">
        <v>43210</v>
      </c>
      <c r="G17" s="27">
        <v>43210</v>
      </c>
      <c r="H17" s="29">
        <f t="shared" si="0"/>
        <v>1</v>
      </c>
      <c r="I17" s="13" t="s">
        <v>99</v>
      </c>
      <c r="J17" s="13" t="s">
        <v>250</v>
      </c>
      <c r="K17" s="14" t="s">
        <v>291</v>
      </c>
      <c r="L17" s="14" t="s">
        <v>46</v>
      </c>
      <c r="M17" s="14" t="s">
        <v>292</v>
      </c>
      <c r="N17" s="14" t="s">
        <v>20</v>
      </c>
      <c r="O17" s="14"/>
    </row>
    <row r="18" spans="1:15" s="16" customFormat="1" ht="110.25" customHeight="1" x14ac:dyDescent="0.35">
      <c r="A18" s="14" t="s">
        <v>297</v>
      </c>
      <c r="B18" s="13" t="s">
        <v>298</v>
      </c>
      <c r="C18" s="13" t="s">
        <v>299</v>
      </c>
      <c r="D18" s="13" t="s">
        <v>14</v>
      </c>
      <c r="E18" s="13" t="s">
        <v>300</v>
      </c>
      <c r="F18" s="27">
        <v>43213</v>
      </c>
      <c r="G18" s="27">
        <v>43214</v>
      </c>
      <c r="H18" s="29">
        <f t="shared" si="0"/>
        <v>2</v>
      </c>
      <c r="I18" s="13" t="s">
        <v>227</v>
      </c>
      <c r="J18" s="13" t="s">
        <v>301</v>
      </c>
      <c r="K18" s="14" t="s">
        <v>302</v>
      </c>
      <c r="L18" s="14" t="s">
        <v>303</v>
      </c>
      <c r="M18" s="14" t="s">
        <v>304</v>
      </c>
      <c r="N18" s="14" t="s">
        <v>20</v>
      </c>
      <c r="O18" s="14"/>
    </row>
    <row r="19" spans="1:15" s="16" customFormat="1" ht="111" customHeight="1" x14ac:dyDescent="0.35">
      <c r="A19" s="13" t="s">
        <v>305</v>
      </c>
      <c r="B19" s="13" t="s">
        <v>306</v>
      </c>
      <c r="C19" s="13" t="s">
        <v>980</v>
      </c>
      <c r="D19" s="13" t="s">
        <v>14</v>
      </c>
      <c r="E19" s="13" t="s">
        <v>307</v>
      </c>
      <c r="F19" s="27">
        <v>43213</v>
      </c>
      <c r="G19" s="27">
        <v>43215</v>
      </c>
      <c r="H19" s="29">
        <f t="shared" si="0"/>
        <v>3</v>
      </c>
      <c r="I19" s="13" t="s">
        <v>249</v>
      </c>
      <c r="J19" s="13" t="s">
        <v>287</v>
      </c>
      <c r="K19" s="14" t="s">
        <v>308</v>
      </c>
      <c r="L19" s="14" t="s">
        <v>309</v>
      </c>
      <c r="M19" s="14" t="s">
        <v>310</v>
      </c>
      <c r="N19" s="14" t="s">
        <v>20</v>
      </c>
      <c r="O19" s="14"/>
    </row>
    <row r="20" spans="1:15" s="16" customFormat="1" ht="72.5" x14ac:dyDescent="0.35">
      <c r="A20" s="13" t="s">
        <v>311</v>
      </c>
      <c r="B20" s="13" t="s">
        <v>23</v>
      </c>
      <c r="C20" s="13" t="s">
        <v>24</v>
      </c>
      <c r="D20" s="13" t="s">
        <v>79</v>
      </c>
      <c r="E20" s="13" t="s">
        <v>79</v>
      </c>
      <c r="F20" s="27">
        <v>43213</v>
      </c>
      <c r="G20" s="27">
        <v>43217</v>
      </c>
      <c r="H20" s="29">
        <f t="shared" si="0"/>
        <v>5</v>
      </c>
      <c r="I20" s="13" t="s">
        <v>312</v>
      </c>
      <c r="J20" s="13" t="s">
        <v>106</v>
      </c>
      <c r="K20" s="14" t="s">
        <v>313</v>
      </c>
      <c r="L20" s="13" t="s">
        <v>83</v>
      </c>
      <c r="M20" s="14" t="s">
        <v>62</v>
      </c>
      <c r="N20" s="13" t="s">
        <v>83</v>
      </c>
      <c r="O20" s="14" t="s">
        <v>314</v>
      </c>
    </row>
    <row r="21" spans="1:15" ht="15.5" x14ac:dyDescent="0.35">
      <c r="A21" s="42" t="s">
        <v>1157</v>
      </c>
      <c r="B21" s="42"/>
      <c r="C21" s="42"/>
      <c r="D21" s="42"/>
      <c r="E21" s="42"/>
      <c r="F21" s="42"/>
      <c r="G21" s="42"/>
      <c r="H21" s="42"/>
      <c r="I21" s="42"/>
      <c r="J21" s="42"/>
      <c r="K21" s="42"/>
      <c r="L21" s="42"/>
      <c r="M21" s="42"/>
      <c r="N21" s="42"/>
      <c r="O21" s="42"/>
    </row>
  </sheetData>
  <autoFilter ref="A3:O21" xr:uid="{FBFC61F2-A0C0-4353-B842-ED287F0672AE}"/>
  <mergeCells count="3">
    <mergeCell ref="A1:O1"/>
    <mergeCell ref="A2:O2"/>
    <mergeCell ref="A21:O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DA92E-EA22-4D7B-9F0A-08C90DDEDF86}">
  <dimension ref="A1:O28"/>
  <sheetViews>
    <sheetView topLeftCell="D1" zoomScale="70" zoomScaleNormal="70" workbookViewId="0">
      <pane ySplit="3" topLeftCell="A4" activePane="bottomLeft" state="frozen"/>
      <selection pane="bottomLeft" activeCell="N4" sqref="N4"/>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1301</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391.5" x14ac:dyDescent="0.35">
      <c r="A4" s="13" t="s">
        <v>315</v>
      </c>
      <c r="B4" s="13" t="s">
        <v>316</v>
      </c>
      <c r="C4" s="13" t="s">
        <v>145</v>
      </c>
      <c r="D4" s="13" t="s">
        <v>14</v>
      </c>
      <c r="E4" s="13" t="s">
        <v>317</v>
      </c>
      <c r="F4" s="27">
        <v>43223</v>
      </c>
      <c r="G4" s="27">
        <v>43224</v>
      </c>
      <c r="H4" s="29">
        <f>NETWORKDAYS(F4,G4)</f>
        <v>2</v>
      </c>
      <c r="I4" s="13" t="s">
        <v>264</v>
      </c>
      <c r="J4" s="13" t="s">
        <v>318</v>
      </c>
      <c r="K4" s="14" t="s">
        <v>319</v>
      </c>
      <c r="L4" s="14" t="s">
        <v>320</v>
      </c>
      <c r="M4" s="14" t="s">
        <v>321</v>
      </c>
      <c r="N4" s="14" t="s">
        <v>20</v>
      </c>
      <c r="O4" s="14"/>
    </row>
    <row r="5" spans="1:15" s="16" customFormat="1" ht="159.5" x14ac:dyDescent="0.35">
      <c r="A5" s="13" t="s">
        <v>322</v>
      </c>
      <c r="B5" s="13" t="s">
        <v>323</v>
      </c>
      <c r="C5" s="13" t="s">
        <v>980</v>
      </c>
      <c r="D5" s="12" t="s">
        <v>14</v>
      </c>
      <c r="E5" s="12" t="s">
        <v>324</v>
      </c>
      <c r="F5" s="27">
        <v>43227</v>
      </c>
      <c r="G5" s="27">
        <v>43238</v>
      </c>
      <c r="H5" s="29">
        <f>NETWORKDAYS(F5,G5)</f>
        <v>10</v>
      </c>
      <c r="I5" s="13" t="s">
        <v>227</v>
      </c>
      <c r="J5" s="13" t="s">
        <v>27</v>
      </c>
      <c r="K5" s="14" t="s">
        <v>325</v>
      </c>
      <c r="L5" s="14" t="s">
        <v>326</v>
      </c>
      <c r="M5" s="14" t="s">
        <v>30</v>
      </c>
      <c r="N5" s="14" t="s">
        <v>20</v>
      </c>
      <c r="O5" s="14"/>
    </row>
    <row r="6" spans="1:15" s="16" customFormat="1" ht="116" x14ac:dyDescent="0.35">
      <c r="A6" s="13" t="s">
        <v>322</v>
      </c>
      <c r="B6" s="13" t="s">
        <v>327</v>
      </c>
      <c r="C6" s="13" t="s">
        <v>328</v>
      </c>
      <c r="D6" s="12" t="s">
        <v>14</v>
      </c>
      <c r="E6" s="12" t="s">
        <v>329</v>
      </c>
      <c r="F6" s="27">
        <v>43227</v>
      </c>
      <c r="G6" s="27">
        <v>43238</v>
      </c>
      <c r="H6" s="29">
        <f>NETWORKDAYS(F6,G6)</f>
        <v>10</v>
      </c>
      <c r="I6" s="13" t="s">
        <v>227</v>
      </c>
      <c r="J6" s="13" t="s">
        <v>27</v>
      </c>
      <c r="K6" s="14" t="s">
        <v>325</v>
      </c>
      <c r="L6" s="14" t="s">
        <v>330</v>
      </c>
      <c r="M6" s="14" t="s">
        <v>30</v>
      </c>
      <c r="N6" s="14" t="s">
        <v>20</v>
      </c>
      <c r="O6" s="14"/>
    </row>
    <row r="7" spans="1:15" s="16" customFormat="1" ht="72.5" x14ac:dyDescent="0.35">
      <c r="A7" s="13" t="s">
        <v>331</v>
      </c>
      <c r="B7" s="13" t="s">
        <v>64</v>
      </c>
      <c r="C7" s="13" t="s">
        <v>980</v>
      </c>
      <c r="D7" s="12" t="s">
        <v>79</v>
      </c>
      <c r="E7" s="12" t="s">
        <v>79</v>
      </c>
      <c r="F7" s="27">
        <v>43229</v>
      </c>
      <c r="G7" s="27">
        <v>43230</v>
      </c>
      <c r="H7" s="29">
        <f>NETWORKDAYS(F7,G7)</f>
        <v>2</v>
      </c>
      <c r="I7" s="13" t="s">
        <v>264</v>
      </c>
      <c r="J7" s="13" t="s">
        <v>332</v>
      </c>
      <c r="K7" s="14" t="s">
        <v>333</v>
      </c>
      <c r="L7" s="13" t="s">
        <v>334</v>
      </c>
      <c r="M7" s="14" t="s">
        <v>335</v>
      </c>
      <c r="N7" s="14" t="s">
        <v>20</v>
      </c>
      <c r="O7" s="14" t="s">
        <v>336</v>
      </c>
    </row>
    <row r="8" spans="1:15" s="16" customFormat="1" ht="87" x14ac:dyDescent="0.35">
      <c r="A8" s="13" t="s">
        <v>337</v>
      </c>
      <c r="B8" s="13" t="s">
        <v>172</v>
      </c>
      <c r="C8" s="13" t="s">
        <v>126</v>
      </c>
      <c r="D8" s="12" t="s">
        <v>79</v>
      </c>
      <c r="E8" s="12" t="s">
        <v>79</v>
      </c>
      <c r="F8" s="27">
        <v>43229</v>
      </c>
      <c r="G8" s="27">
        <v>43230</v>
      </c>
      <c r="H8" s="29">
        <f>NETWORKDAYS(F8,G8)</f>
        <v>2</v>
      </c>
      <c r="I8" s="13" t="s">
        <v>338</v>
      </c>
      <c r="J8" s="13" t="s">
        <v>273</v>
      </c>
      <c r="K8" s="14" t="s">
        <v>339</v>
      </c>
      <c r="L8" s="13" t="s">
        <v>334</v>
      </c>
      <c r="M8" s="14" t="s">
        <v>276</v>
      </c>
      <c r="N8" s="14" t="s">
        <v>20</v>
      </c>
      <c r="O8" s="14" t="s">
        <v>340</v>
      </c>
    </row>
    <row r="9" spans="1:15" s="16" customFormat="1" ht="72.5" x14ac:dyDescent="0.35">
      <c r="A9" s="14" t="s">
        <v>341</v>
      </c>
      <c r="B9" s="13" t="s">
        <v>342</v>
      </c>
      <c r="C9" s="13" t="s">
        <v>343</v>
      </c>
      <c r="D9" s="12" t="s">
        <v>14</v>
      </c>
      <c r="E9" s="12" t="s">
        <v>344</v>
      </c>
      <c r="F9" s="27">
        <v>43234</v>
      </c>
      <c r="G9" s="27">
        <v>43235</v>
      </c>
      <c r="H9" s="29">
        <f t="shared" ref="H9:H27" si="0">NETWORKDAYS(F9,G9)</f>
        <v>2</v>
      </c>
      <c r="I9" s="13" t="s">
        <v>44</v>
      </c>
      <c r="J9" s="13" t="s">
        <v>250</v>
      </c>
      <c r="K9" s="14" t="s">
        <v>345</v>
      </c>
      <c r="L9" s="14" t="s">
        <v>46</v>
      </c>
      <c r="M9" s="14" t="s">
        <v>346</v>
      </c>
      <c r="N9" s="14" t="s">
        <v>20</v>
      </c>
      <c r="O9" s="14"/>
    </row>
    <row r="10" spans="1:15" s="16" customFormat="1" ht="43.5" x14ac:dyDescent="0.35">
      <c r="A10" s="13" t="s">
        <v>354</v>
      </c>
      <c r="B10" s="13" t="s">
        <v>355</v>
      </c>
      <c r="C10" s="13" t="s">
        <v>126</v>
      </c>
      <c r="D10" s="12" t="s">
        <v>14</v>
      </c>
      <c r="E10" s="12" t="s">
        <v>285</v>
      </c>
      <c r="F10" s="27">
        <v>43234</v>
      </c>
      <c r="G10" s="27">
        <v>43236</v>
      </c>
      <c r="H10" s="29">
        <f t="shared" si="0"/>
        <v>3</v>
      </c>
      <c r="I10" s="13" t="s">
        <v>286</v>
      </c>
      <c r="J10" s="13" t="s">
        <v>356</v>
      </c>
      <c r="K10" s="14" t="s">
        <v>357</v>
      </c>
      <c r="L10" s="14" t="s">
        <v>46</v>
      </c>
      <c r="M10" s="14" t="s">
        <v>358</v>
      </c>
      <c r="N10" s="14" t="s">
        <v>20</v>
      </c>
      <c r="O10" s="14"/>
    </row>
    <row r="11" spans="1:15" s="16" customFormat="1" ht="265.5" customHeight="1" x14ac:dyDescent="0.35">
      <c r="A11" s="13" t="s">
        <v>359</v>
      </c>
      <c r="B11" s="13" t="s">
        <v>360</v>
      </c>
      <c r="C11" s="13" t="s">
        <v>361</v>
      </c>
      <c r="D11" s="12" t="s">
        <v>14</v>
      </c>
      <c r="E11" s="12" t="s">
        <v>362</v>
      </c>
      <c r="F11" s="27">
        <v>43234</v>
      </c>
      <c r="G11" s="27">
        <v>43237</v>
      </c>
      <c r="H11" s="29">
        <f t="shared" si="0"/>
        <v>4</v>
      </c>
      <c r="I11" s="13" t="s">
        <v>249</v>
      </c>
      <c r="J11" s="13" t="s">
        <v>363</v>
      </c>
      <c r="K11" s="14" t="s">
        <v>364</v>
      </c>
      <c r="L11" s="14" t="s">
        <v>365</v>
      </c>
      <c r="M11" s="14" t="s">
        <v>240</v>
      </c>
      <c r="N11" s="14" t="s">
        <v>20</v>
      </c>
      <c r="O11" s="14"/>
    </row>
    <row r="12" spans="1:15" s="16" customFormat="1" ht="246.5" x14ac:dyDescent="0.35">
      <c r="A12" s="13" t="s">
        <v>359</v>
      </c>
      <c r="B12" s="13" t="s">
        <v>366</v>
      </c>
      <c r="C12" s="13" t="s">
        <v>367</v>
      </c>
      <c r="D12" s="13" t="s">
        <v>56</v>
      </c>
      <c r="E12" s="13" t="s">
        <v>368</v>
      </c>
      <c r="F12" s="27">
        <v>43234</v>
      </c>
      <c r="G12" s="27">
        <v>43237</v>
      </c>
      <c r="H12" s="29">
        <f t="shared" si="0"/>
        <v>4</v>
      </c>
      <c r="I12" s="13" t="s">
        <v>249</v>
      </c>
      <c r="J12" s="13" t="s">
        <v>363</v>
      </c>
      <c r="K12" s="14" t="s">
        <v>364</v>
      </c>
      <c r="L12" s="14" t="s">
        <v>369</v>
      </c>
      <c r="M12" s="14" t="s">
        <v>240</v>
      </c>
      <c r="N12" s="14" t="s">
        <v>20</v>
      </c>
      <c r="O12" s="14"/>
    </row>
    <row r="13" spans="1:15" s="16" customFormat="1" ht="130.5" x14ac:dyDescent="0.35">
      <c r="A13" s="13" t="s">
        <v>370</v>
      </c>
      <c r="B13" s="13" t="s">
        <v>224</v>
      </c>
      <c r="C13" s="13" t="s">
        <v>923</v>
      </c>
      <c r="D13" s="13" t="s">
        <v>14</v>
      </c>
      <c r="E13" s="13" t="s">
        <v>371</v>
      </c>
      <c r="F13" s="27">
        <v>43234</v>
      </c>
      <c r="G13" s="27">
        <v>43238</v>
      </c>
      <c r="H13" s="29">
        <f t="shared" si="0"/>
        <v>5</v>
      </c>
      <c r="I13" s="13" t="s">
        <v>372</v>
      </c>
      <c r="J13" s="13" t="s">
        <v>27</v>
      </c>
      <c r="K13" s="14" t="s">
        <v>373</v>
      </c>
      <c r="L13" s="14" t="s">
        <v>896</v>
      </c>
      <c r="M13" s="14" t="s">
        <v>30</v>
      </c>
      <c r="N13" s="14" t="s">
        <v>20</v>
      </c>
      <c r="O13" s="14"/>
    </row>
    <row r="14" spans="1:15" s="16" customFormat="1" ht="72.5" x14ac:dyDescent="0.35">
      <c r="A14" s="13" t="s">
        <v>378</v>
      </c>
      <c r="B14" s="13" t="s">
        <v>379</v>
      </c>
      <c r="C14" s="13" t="s">
        <v>24</v>
      </c>
      <c r="D14" s="13" t="s">
        <v>14</v>
      </c>
      <c r="E14" s="13" t="s">
        <v>380</v>
      </c>
      <c r="F14" s="27">
        <v>43238</v>
      </c>
      <c r="G14" s="27">
        <v>43238</v>
      </c>
      <c r="H14" s="29">
        <f t="shared" si="0"/>
        <v>1</v>
      </c>
      <c r="I14" s="13" t="s">
        <v>44</v>
      </c>
      <c r="J14" s="13" t="s">
        <v>106</v>
      </c>
      <c r="K14" s="14" t="s">
        <v>381</v>
      </c>
      <c r="L14" s="14" t="s">
        <v>382</v>
      </c>
      <c r="M14" s="14" t="s">
        <v>292</v>
      </c>
      <c r="N14" s="14" t="s">
        <v>20</v>
      </c>
      <c r="O14" s="14"/>
    </row>
    <row r="15" spans="1:15" s="16" customFormat="1" ht="145" x14ac:dyDescent="0.35">
      <c r="A15" s="13" t="s">
        <v>383</v>
      </c>
      <c r="B15" s="13" t="s">
        <v>384</v>
      </c>
      <c r="C15" s="13" t="s">
        <v>385</v>
      </c>
      <c r="D15" s="13" t="s">
        <v>14</v>
      </c>
      <c r="E15" s="13" t="s">
        <v>386</v>
      </c>
      <c r="F15" s="27">
        <v>43240</v>
      </c>
      <c r="G15" s="27">
        <v>43245</v>
      </c>
      <c r="H15" s="29">
        <f t="shared" si="0"/>
        <v>5</v>
      </c>
      <c r="I15" s="13" t="s">
        <v>99</v>
      </c>
      <c r="J15" s="13" t="s">
        <v>387</v>
      </c>
      <c r="K15" s="14" t="s">
        <v>388</v>
      </c>
      <c r="L15" s="14" t="s">
        <v>389</v>
      </c>
      <c r="M15" s="14" t="s">
        <v>390</v>
      </c>
      <c r="N15" s="14" t="s">
        <v>20</v>
      </c>
      <c r="O15" s="14"/>
    </row>
    <row r="16" spans="1:15" s="16" customFormat="1" ht="58" x14ac:dyDescent="0.35">
      <c r="A16" s="13" t="s">
        <v>391</v>
      </c>
      <c r="B16" s="13" t="s">
        <v>32</v>
      </c>
      <c r="C16" s="13" t="s">
        <v>923</v>
      </c>
      <c r="D16" s="13" t="s">
        <v>14</v>
      </c>
      <c r="E16" s="13" t="s">
        <v>392</v>
      </c>
      <c r="F16" s="27">
        <v>43241</v>
      </c>
      <c r="G16" s="27">
        <v>43252</v>
      </c>
      <c r="H16" s="29">
        <f t="shared" si="0"/>
        <v>10</v>
      </c>
      <c r="I16" s="13" t="s">
        <v>393</v>
      </c>
      <c r="J16" s="13" t="s">
        <v>27</v>
      </c>
      <c r="K16" s="14" t="s">
        <v>394</v>
      </c>
      <c r="L16" s="14" t="s">
        <v>395</v>
      </c>
      <c r="M16" s="14" t="s">
        <v>30</v>
      </c>
      <c r="N16" s="14" t="s">
        <v>20</v>
      </c>
      <c r="O16" s="14"/>
    </row>
    <row r="17" spans="1:15" s="16" customFormat="1" ht="58" x14ac:dyDescent="0.35">
      <c r="A17" s="13" t="s">
        <v>398</v>
      </c>
      <c r="B17" s="13" t="s">
        <v>226</v>
      </c>
      <c r="C17" s="13" t="s">
        <v>126</v>
      </c>
      <c r="D17" s="13" t="s">
        <v>56</v>
      </c>
      <c r="E17" s="13" t="s">
        <v>362</v>
      </c>
      <c r="F17" s="27">
        <v>43242</v>
      </c>
      <c r="G17" s="27">
        <v>43245</v>
      </c>
      <c r="H17" s="29">
        <f t="shared" si="0"/>
        <v>4</v>
      </c>
      <c r="I17" s="13" t="s">
        <v>238</v>
      </c>
      <c r="J17" s="13" t="s">
        <v>106</v>
      </c>
      <c r="K17" s="14" t="s">
        <v>399</v>
      </c>
      <c r="L17" s="14" t="s">
        <v>46</v>
      </c>
      <c r="M17" s="14" t="s">
        <v>400</v>
      </c>
      <c r="N17" s="14" t="s">
        <v>20</v>
      </c>
      <c r="O17" s="14"/>
    </row>
    <row r="18" spans="1:15" s="16" customFormat="1" ht="58" x14ac:dyDescent="0.35">
      <c r="A18" s="13" t="s">
        <v>401</v>
      </c>
      <c r="B18" s="13" t="s">
        <v>197</v>
      </c>
      <c r="C18" s="13" t="s">
        <v>126</v>
      </c>
      <c r="D18" s="13" t="s">
        <v>56</v>
      </c>
      <c r="E18" s="13" t="s">
        <v>402</v>
      </c>
      <c r="F18" s="27">
        <v>43242</v>
      </c>
      <c r="G18" s="27">
        <v>43245</v>
      </c>
      <c r="H18" s="29">
        <f t="shared" si="0"/>
        <v>4</v>
      </c>
      <c r="I18" s="13" t="s">
        <v>238</v>
      </c>
      <c r="J18" s="13" t="s">
        <v>106</v>
      </c>
      <c r="K18" s="14" t="s">
        <v>399</v>
      </c>
      <c r="L18" s="14" t="s">
        <v>46</v>
      </c>
      <c r="M18" s="14" t="s">
        <v>400</v>
      </c>
      <c r="N18" s="14" t="s">
        <v>20</v>
      </c>
      <c r="O18" s="14"/>
    </row>
    <row r="19" spans="1:15" s="16" customFormat="1" ht="58" x14ac:dyDescent="0.35">
      <c r="A19" s="13" t="s">
        <v>403</v>
      </c>
      <c r="B19" s="13" t="s">
        <v>936</v>
      </c>
      <c r="C19" s="13" t="s">
        <v>126</v>
      </c>
      <c r="D19" s="13" t="s">
        <v>14</v>
      </c>
      <c r="E19" s="13" t="s">
        <v>405</v>
      </c>
      <c r="F19" s="27">
        <v>43242</v>
      </c>
      <c r="G19" s="27">
        <v>43245</v>
      </c>
      <c r="H19" s="29">
        <f t="shared" si="0"/>
        <v>4</v>
      </c>
      <c r="I19" s="13" t="s">
        <v>238</v>
      </c>
      <c r="J19" s="13" t="s">
        <v>106</v>
      </c>
      <c r="K19" s="14" t="s">
        <v>399</v>
      </c>
      <c r="L19" s="20" t="s">
        <v>406</v>
      </c>
      <c r="M19" s="14" t="s">
        <v>400</v>
      </c>
      <c r="N19" s="14" t="s">
        <v>20</v>
      </c>
      <c r="O19" s="14"/>
    </row>
    <row r="20" spans="1:15" s="16" customFormat="1" ht="116" x14ac:dyDescent="0.35">
      <c r="A20" s="13" t="s">
        <v>407</v>
      </c>
      <c r="B20" s="13" t="s">
        <v>408</v>
      </c>
      <c r="C20" s="13" t="s">
        <v>866</v>
      </c>
      <c r="D20" s="13" t="s">
        <v>14</v>
      </c>
      <c r="E20" s="13" t="s">
        <v>371</v>
      </c>
      <c r="F20" s="27">
        <v>43243</v>
      </c>
      <c r="G20" s="27">
        <v>43246</v>
      </c>
      <c r="H20" s="29">
        <f t="shared" si="0"/>
        <v>3</v>
      </c>
      <c r="I20" s="13" t="s">
        <v>44</v>
      </c>
      <c r="J20" s="13" t="s">
        <v>409</v>
      </c>
      <c r="K20" s="14" t="s">
        <v>410</v>
      </c>
      <c r="L20" s="14" t="s">
        <v>411</v>
      </c>
      <c r="M20" s="14" t="s">
        <v>121</v>
      </c>
      <c r="N20" s="14" t="s">
        <v>20</v>
      </c>
      <c r="O20" s="14"/>
    </row>
    <row r="21" spans="1:15" s="16" customFormat="1" ht="116" x14ac:dyDescent="0.35">
      <c r="A21" s="13" t="s">
        <v>412</v>
      </c>
      <c r="B21" s="13" t="s">
        <v>413</v>
      </c>
      <c r="C21" s="13" t="s">
        <v>414</v>
      </c>
      <c r="D21" s="13" t="s">
        <v>14</v>
      </c>
      <c r="E21" s="13" t="s">
        <v>903</v>
      </c>
      <c r="F21" s="27">
        <v>43248</v>
      </c>
      <c r="G21" s="27">
        <v>43249</v>
      </c>
      <c r="H21" s="29">
        <f t="shared" si="0"/>
        <v>2</v>
      </c>
      <c r="I21" s="13" t="s">
        <v>286</v>
      </c>
      <c r="J21" s="13" t="s">
        <v>415</v>
      </c>
      <c r="K21" s="14" t="s">
        <v>416</v>
      </c>
      <c r="L21" s="14" t="s">
        <v>902</v>
      </c>
      <c r="M21" s="14" t="s">
        <v>417</v>
      </c>
      <c r="N21" s="14" t="s">
        <v>20</v>
      </c>
      <c r="O21" s="14"/>
    </row>
    <row r="22" spans="1:15" s="16" customFormat="1" ht="87" x14ac:dyDescent="0.35">
      <c r="A22" s="13" t="s">
        <v>418</v>
      </c>
      <c r="B22" s="13" t="s">
        <v>419</v>
      </c>
      <c r="C22" s="13" t="s">
        <v>866</v>
      </c>
      <c r="D22" s="13" t="s">
        <v>14</v>
      </c>
      <c r="E22" s="13" t="s">
        <v>420</v>
      </c>
      <c r="F22" s="27">
        <v>43248</v>
      </c>
      <c r="G22" s="27">
        <v>43273</v>
      </c>
      <c r="H22" s="29">
        <f t="shared" si="0"/>
        <v>20</v>
      </c>
      <c r="I22" s="13" t="s">
        <v>421</v>
      </c>
      <c r="J22" s="13" t="s">
        <v>106</v>
      </c>
      <c r="K22" s="14" t="s">
        <v>422</v>
      </c>
      <c r="L22" s="14" t="s">
        <v>423</v>
      </c>
      <c r="M22" s="14" t="s">
        <v>424</v>
      </c>
      <c r="N22" s="14" t="s">
        <v>20</v>
      </c>
      <c r="O22" s="14"/>
    </row>
    <row r="23" spans="1:15" s="16" customFormat="1" ht="43.5" x14ac:dyDescent="0.35">
      <c r="A23" s="13" t="s">
        <v>425</v>
      </c>
      <c r="B23" s="13" t="s">
        <v>226</v>
      </c>
      <c r="C23" s="13" t="s">
        <v>126</v>
      </c>
      <c r="D23" s="13" t="s">
        <v>56</v>
      </c>
      <c r="E23" s="13" t="s">
        <v>362</v>
      </c>
      <c r="F23" s="27">
        <v>43248</v>
      </c>
      <c r="G23" s="27">
        <v>43250</v>
      </c>
      <c r="H23" s="29">
        <f t="shared" si="0"/>
        <v>3</v>
      </c>
      <c r="I23" s="13" t="s">
        <v>154</v>
      </c>
      <c r="J23" s="13" t="s">
        <v>426</v>
      </c>
      <c r="K23" s="14" t="s">
        <v>427</v>
      </c>
      <c r="L23" s="14" t="s">
        <v>46</v>
      </c>
      <c r="M23" s="14" t="s">
        <v>121</v>
      </c>
      <c r="N23" s="14" t="s">
        <v>20</v>
      </c>
      <c r="O23" s="14"/>
    </row>
    <row r="24" spans="1:15" s="16" customFormat="1" ht="58" x14ac:dyDescent="0.35">
      <c r="A24" s="13" t="s">
        <v>428</v>
      </c>
      <c r="B24" s="13" t="s">
        <v>429</v>
      </c>
      <c r="C24" s="13" t="s">
        <v>126</v>
      </c>
      <c r="D24" s="13" t="s">
        <v>56</v>
      </c>
      <c r="E24" s="13" t="s">
        <v>349</v>
      </c>
      <c r="F24" s="27">
        <v>43248</v>
      </c>
      <c r="G24" s="27">
        <v>43252</v>
      </c>
      <c r="H24" s="29">
        <f t="shared" si="0"/>
        <v>5</v>
      </c>
      <c r="I24" s="13" t="s">
        <v>80</v>
      </c>
      <c r="J24" s="13" t="s">
        <v>106</v>
      </c>
      <c r="K24" s="14" t="s">
        <v>430</v>
      </c>
      <c r="L24" s="14" t="s">
        <v>46</v>
      </c>
      <c r="M24" s="14" t="s">
        <v>431</v>
      </c>
      <c r="N24" s="14" t="s">
        <v>20</v>
      </c>
      <c r="O24" s="14"/>
    </row>
    <row r="25" spans="1:15" s="16" customFormat="1" ht="174" x14ac:dyDescent="0.35">
      <c r="A25" s="13" t="s">
        <v>443</v>
      </c>
      <c r="B25" s="13" t="s">
        <v>444</v>
      </c>
      <c r="C25" s="13" t="s">
        <v>445</v>
      </c>
      <c r="D25" s="13" t="s">
        <v>14</v>
      </c>
      <c r="E25" s="13" t="s">
        <v>1158</v>
      </c>
      <c r="F25" s="27">
        <v>43248</v>
      </c>
      <c r="G25" s="27">
        <v>43291</v>
      </c>
      <c r="H25" s="29">
        <f>NETWORKDAYS(F25,G25)</f>
        <v>32</v>
      </c>
      <c r="I25" s="13" t="s">
        <v>446</v>
      </c>
      <c r="J25" s="13" t="s">
        <v>447</v>
      </c>
      <c r="K25" s="14" t="s">
        <v>448</v>
      </c>
      <c r="L25" s="14" t="s">
        <v>449</v>
      </c>
      <c r="M25" s="14" t="s">
        <v>450</v>
      </c>
      <c r="N25" s="14" t="s">
        <v>20</v>
      </c>
      <c r="O25" s="14" t="s">
        <v>898</v>
      </c>
    </row>
    <row r="26" spans="1:15" s="16" customFormat="1" ht="58" x14ac:dyDescent="0.35">
      <c r="A26" s="13" t="s">
        <v>433</v>
      </c>
      <c r="B26" s="13" t="s">
        <v>434</v>
      </c>
      <c r="C26" s="13" t="s">
        <v>126</v>
      </c>
      <c r="D26" s="13" t="s">
        <v>14</v>
      </c>
      <c r="E26" s="13" t="s">
        <v>435</v>
      </c>
      <c r="F26" s="27">
        <v>43249</v>
      </c>
      <c r="G26" s="27">
        <v>43251</v>
      </c>
      <c r="H26" s="29">
        <f t="shared" si="0"/>
        <v>3</v>
      </c>
      <c r="I26" s="13" t="s">
        <v>286</v>
      </c>
      <c r="J26" s="13" t="s">
        <v>436</v>
      </c>
      <c r="K26" s="14" t="s">
        <v>437</v>
      </c>
      <c r="L26" s="14" t="s">
        <v>438</v>
      </c>
      <c r="M26" s="14" t="s">
        <v>439</v>
      </c>
      <c r="N26" s="14" t="s">
        <v>20</v>
      </c>
      <c r="O26" s="14"/>
    </row>
    <row r="27" spans="1:15" s="16" customFormat="1" ht="145" x14ac:dyDescent="0.35">
      <c r="A27" s="13" t="s">
        <v>433</v>
      </c>
      <c r="B27" s="13" t="s">
        <v>440</v>
      </c>
      <c r="C27" s="13" t="s">
        <v>126</v>
      </c>
      <c r="D27" s="13" t="s">
        <v>14</v>
      </c>
      <c r="E27" s="13" t="s">
        <v>441</v>
      </c>
      <c r="F27" s="27">
        <v>43249</v>
      </c>
      <c r="G27" s="27">
        <v>43251</v>
      </c>
      <c r="H27" s="29">
        <f t="shared" si="0"/>
        <v>3</v>
      </c>
      <c r="I27" s="13" t="s">
        <v>286</v>
      </c>
      <c r="J27" s="13" t="s">
        <v>436</v>
      </c>
      <c r="K27" s="14" t="s">
        <v>437</v>
      </c>
      <c r="L27" s="14" t="s">
        <v>442</v>
      </c>
      <c r="M27" s="14" t="s">
        <v>439</v>
      </c>
      <c r="N27" s="14" t="s">
        <v>20</v>
      </c>
      <c r="O27" s="14"/>
    </row>
    <row r="28" spans="1:15" ht="15.5" x14ac:dyDescent="0.35">
      <c r="A28" s="42" t="s">
        <v>1157</v>
      </c>
      <c r="B28" s="42"/>
      <c r="C28" s="42"/>
      <c r="D28" s="42"/>
      <c r="E28" s="42"/>
      <c r="F28" s="42"/>
      <c r="G28" s="42"/>
      <c r="H28" s="42"/>
      <c r="I28" s="42"/>
      <c r="J28" s="42"/>
      <c r="K28" s="42"/>
      <c r="L28" s="42"/>
      <c r="M28" s="42"/>
      <c r="N28" s="42"/>
      <c r="O28" s="42"/>
    </row>
  </sheetData>
  <autoFilter ref="A3:O3" xr:uid="{112A41A1-D35E-453D-B585-B70B1C35D6E5}"/>
  <mergeCells count="3">
    <mergeCell ref="A1:O1"/>
    <mergeCell ref="A2:O2"/>
    <mergeCell ref="A28:O2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B1EB-919D-4311-B83B-FBEA029E7495}">
  <dimension ref="A1:O25"/>
  <sheetViews>
    <sheetView topLeftCell="D1" zoomScale="70" zoomScaleNormal="70" workbookViewId="0">
      <pane ySplit="3" topLeftCell="A4" activePane="bottomLeft" state="frozen"/>
      <selection pane="bottomLeft" activeCell="M3" sqref="M3"/>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1302</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72.5" x14ac:dyDescent="0.35">
      <c r="A4" s="13" t="s">
        <v>451</v>
      </c>
      <c r="B4" s="13" t="s">
        <v>452</v>
      </c>
      <c r="C4" s="13" t="s">
        <v>243</v>
      </c>
      <c r="D4" s="13" t="s">
        <v>14</v>
      </c>
      <c r="E4" s="22" t="s">
        <v>270</v>
      </c>
      <c r="F4" s="27">
        <v>43255</v>
      </c>
      <c r="G4" s="27">
        <v>43266</v>
      </c>
      <c r="H4" s="29">
        <f t="shared" ref="H4:H24" si="0">NETWORKDAYS(F4,G4)</f>
        <v>10</v>
      </c>
      <c r="I4" s="13" t="s">
        <v>227</v>
      </c>
      <c r="J4" s="13" t="s">
        <v>27</v>
      </c>
      <c r="K4" s="14" t="s">
        <v>453</v>
      </c>
      <c r="L4" s="14" t="s">
        <v>46</v>
      </c>
      <c r="M4" s="14" t="s">
        <v>30</v>
      </c>
      <c r="N4" s="14" t="s">
        <v>20</v>
      </c>
      <c r="O4" s="14"/>
    </row>
    <row r="5" spans="1:15" s="16" customFormat="1" ht="134.25" customHeight="1" x14ac:dyDescent="0.35">
      <c r="A5" s="13" t="s">
        <v>454</v>
      </c>
      <c r="B5" s="13" t="s">
        <v>455</v>
      </c>
      <c r="C5" s="13" t="s">
        <v>866</v>
      </c>
      <c r="D5" s="13" t="s">
        <v>14</v>
      </c>
      <c r="E5" s="13" t="s">
        <v>456</v>
      </c>
      <c r="F5" s="27">
        <v>43257</v>
      </c>
      <c r="G5" s="27">
        <v>43258</v>
      </c>
      <c r="H5" s="29">
        <f t="shared" si="0"/>
        <v>2</v>
      </c>
      <c r="I5" s="13" t="s">
        <v>249</v>
      </c>
      <c r="J5" s="13" t="s">
        <v>457</v>
      </c>
      <c r="K5" s="14" t="s">
        <v>458</v>
      </c>
      <c r="L5" s="14" t="s">
        <v>459</v>
      </c>
      <c r="M5" s="14" t="s">
        <v>460</v>
      </c>
      <c r="N5" s="14" t="s">
        <v>20</v>
      </c>
      <c r="O5" s="14"/>
    </row>
    <row r="6" spans="1:15" s="16" customFormat="1" ht="333.5" x14ac:dyDescent="0.35">
      <c r="A6" s="13" t="s">
        <v>461</v>
      </c>
      <c r="B6" s="13" t="s">
        <v>298</v>
      </c>
      <c r="C6" s="13" t="s">
        <v>299</v>
      </c>
      <c r="D6" s="13" t="s">
        <v>14</v>
      </c>
      <c r="E6" s="13" t="s">
        <v>462</v>
      </c>
      <c r="F6" s="27">
        <v>43258</v>
      </c>
      <c r="G6" s="27">
        <v>43259</v>
      </c>
      <c r="H6" s="29">
        <f t="shared" si="0"/>
        <v>2</v>
      </c>
      <c r="I6" s="13" t="s">
        <v>99</v>
      </c>
      <c r="J6" s="13" t="s">
        <v>463</v>
      </c>
      <c r="K6" s="14" t="s">
        <v>464</v>
      </c>
      <c r="L6" s="14" t="s">
        <v>465</v>
      </c>
      <c r="M6" s="14" t="s">
        <v>466</v>
      </c>
      <c r="N6" s="14" t="s">
        <v>20</v>
      </c>
      <c r="O6" s="14"/>
    </row>
    <row r="7" spans="1:15" s="16" customFormat="1" ht="130.5" x14ac:dyDescent="0.35">
      <c r="A7" s="13" t="s">
        <v>467</v>
      </c>
      <c r="B7" s="13" t="s">
        <v>468</v>
      </c>
      <c r="C7" s="13" t="s">
        <v>145</v>
      </c>
      <c r="D7" s="12" t="s">
        <v>14</v>
      </c>
      <c r="E7" s="12" t="s">
        <v>469</v>
      </c>
      <c r="F7" s="27">
        <v>43262</v>
      </c>
      <c r="G7" s="27">
        <v>43266</v>
      </c>
      <c r="H7" s="29">
        <f t="shared" si="0"/>
        <v>5</v>
      </c>
      <c r="I7" s="13" t="s">
        <v>249</v>
      </c>
      <c r="J7" s="13" t="s">
        <v>470</v>
      </c>
      <c r="K7" s="14" t="s">
        <v>471</v>
      </c>
      <c r="L7" s="14" t="s">
        <v>472</v>
      </c>
      <c r="M7" s="14" t="s">
        <v>473</v>
      </c>
      <c r="N7" s="14" t="s">
        <v>20</v>
      </c>
      <c r="O7" s="14"/>
    </row>
    <row r="8" spans="1:15" s="16" customFormat="1" ht="348" x14ac:dyDescent="0.35">
      <c r="A8" s="13" t="s">
        <v>474</v>
      </c>
      <c r="B8" s="13" t="s">
        <v>144</v>
      </c>
      <c r="C8" s="13" t="s">
        <v>145</v>
      </c>
      <c r="D8" s="12" t="s">
        <v>14</v>
      </c>
      <c r="E8" s="12" t="s">
        <v>475</v>
      </c>
      <c r="F8" s="27">
        <v>43263</v>
      </c>
      <c r="G8" s="27">
        <v>43264</v>
      </c>
      <c r="H8" s="29">
        <f t="shared" si="0"/>
        <v>2</v>
      </c>
      <c r="I8" s="13" t="s">
        <v>80</v>
      </c>
      <c r="J8" s="13" t="s">
        <v>476</v>
      </c>
      <c r="K8" s="14" t="s">
        <v>477</v>
      </c>
      <c r="L8" s="14" t="s">
        <v>478</v>
      </c>
      <c r="M8" s="14" t="s">
        <v>479</v>
      </c>
      <c r="N8" s="14" t="s">
        <v>20</v>
      </c>
      <c r="O8" s="14"/>
    </row>
    <row r="9" spans="1:15" s="16" customFormat="1" ht="159.5" x14ac:dyDescent="0.35">
      <c r="A9" s="13" t="s">
        <v>480</v>
      </c>
      <c r="B9" s="13" t="s">
        <v>67</v>
      </c>
      <c r="C9" s="13" t="s">
        <v>980</v>
      </c>
      <c r="D9" s="13" t="s">
        <v>79</v>
      </c>
      <c r="E9" s="13" t="s">
        <v>79</v>
      </c>
      <c r="F9" s="27">
        <v>43263</v>
      </c>
      <c r="G9" s="27">
        <v>43265</v>
      </c>
      <c r="H9" s="29">
        <f t="shared" si="0"/>
        <v>3</v>
      </c>
      <c r="I9" s="13" t="s">
        <v>44</v>
      </c>
      <c r="J9" s="13" t="s">
        <v>481</v>
      </c>
      <c r="K9" s="14" t="s">
        <v>482</v>
      </c>
      <c r="L9" s="13" t="s">
        <v>334</v>
      </c>
      <c r="M9" s="14" t="s">
        <v>483</v>
      </c>
      <c r="N9" s="14" t="s">
        <v>20</v>
      </c>
      <c r="O9" s="14" t="s">
        <v>484</v>
      </c>
    </row>
    <row r="10" spans="1:15" s="16" customFormat="1" ht="72.5" x14ac:dyDescent="0.35">
      <c r="A10" s="13" t="s">
        <v>485</v>
      </c>
      <c r="B10" s="13" t="s">
        <v>192</v>
      </c>
      <c r="C10" s="13" t="s">
        <v>126</v>
      </c>
      <c r="D10" s="13" t="s">
        <v>79</v>
      </c>
      <c r="E10" s="13" t="s">
        <v>79</v>
      </c>
      <c r="F10" s="27">
        <v>43264</v>
      </c>
      <c r="G10" s="27">
        <v>43265</v>
      </c>
      <c r="H10" s="29">
        <f t="shared" si="0"/>
        <v>2</v>
      </c>
      <c r="I10" s="13" t="s">
        <v>249</v>
      </c>
      <c r="J10" s="13" t="s">
        <v>486</v>
      </c>
      <c r="K10" s="14" t="s">
        <v>487</v>
      </c>
      <c r="L10" s="13" t="s">
        <v>334</v>
      </c>
      <c r="M10" s="14" t="s">
        <v>240</v>
      </c>
      <c r="N10" s="14" t="s">
        <v>20</v>
      </c>
      <c r="O10" s="14" t="s">
        <v>1006</v>
      </c>
    </row>
    <row r="11" spans="1:15" s="16" customFormat="1" ht="275.5" x14ac:dyDescent="0.35">
      <c r="A11" s="13" t="s">
        <v>485</v>
      </c>
      <c r="B11" s="13" t="s">
        <v>172</v>
      </c>
      <c r="C11" s="13" t="s">
        <v>126</v>
      </c>
      <c r="D11" s="13" t="s">
        <v>56</v>
      </c>
      <c r="E11" s="13" t="s">
        <v>488</v>
      </c>
      <c r="F11" s="27">
        <v>43264</v>
      </c>
      <c r="G11" s="27">
        <v>43265</v>
      </c>
      <c r="H11" s="29">
        <f t="shared" si="0"/>
        <v>2</v>
      </c>
      <c r="I11" s="13" t="s">
        <v>249</v>
      </c>
      <c r="J11" s="13" t="s">
        <v>486</v>
      </c>
      <c r="K11" s="14" t="s">
        <v>487</v>
      </c>
      <c r="L11" s="14" t="s">
        <v>489</v>
      </c>
      <c r="M11" s="14" t="s">
        <v>240</v>
      </c>
      <c r="N11" s="14" t="s">
        <v>20</v>
      </c>
      <c r="O11" s="14"/>
    </row>
    <row r="12" spans="1:15" s="16" customFormat="1" ht="409.5" x14ac:dyDescent="0.35">
      <c r="A12" s="13" t="s">
        <v>485</v>
      </c>
      <c r="B12" s="13" t="s">
        <v>490</v>
      </c>
      <c r="C12" s="13" t="s">
        <v>491</v>
      </c>
      <c r="D12" s="12" t="s">
        <v>14</v>
      </c>
      <c r="E12" s="12" t="s">
        <v>492</v>
      </c>
      <c r="F12" s="27">
        <v>43264</v>
      </c>
      <c r="G12" s="27">
        <v>43265</v>
      </c>
      <c r="H12" s="29">
        <f t="shared" si="0"/>
        <v>2</v>
      </c>
      <c r="I12" s="13" t="s">
        <v>249</v>
      </c>
      <c r="J12" s="13" t="s">
        <v>486</v>
      </c>
      <c r="K12" s="14" t="s">
        <v>487</v>
      </c>
      <c r="L12" s="14" t="s">
        <v>493</v>
      </c>
      <c r="M12" s="14" t="s">
        <v>240</v>
      </c>
      <c r="N12" s="14" t="s">
        <v>20</v>
      </c>
      <c r="O12" s="14"/>
    </row>
    <row r="13" spans="1:15" s="16" customFormat="1" ht="72.5" x14ac:dyDescent="0.35">
      <c r="A13" s="13" t="s">
        <v>494</v>
      </c>
      <c r="B13" s="13" t="s">
        <v>408</v>
      </c>
      <c r="C13" s="13" t="s">
        <v>866</v>
      </c>
      <c r="D13" s="12" t="s">
        <v>79</v>
      </c>
      <c r="E13" s="12" t="s">
        <v>79</v>
      </c>
      <c r="F13" s="27">
        <v>43264</v>
      </c>
      <c r="G13" s="27">
        <v>43266</v>
      </c>
      <c r="H13" s="29">
        <f t="shared" si="0"/>
        <v>3</v>
      </c>
      <c r="I13" s="13" t="s">
        <v>80</v>
      </c>
      <c r="J13" s="13" t="s">
        <v>415</v>
      </c>
      <c r="K13" s="14" t="s">
        <v>495</v>
      </c>
      <c r="L13" s="13" t="s">
        <v>334</v>
      </c>
      <c r="M13" s="14" t="s">
        <v>496</v>
      </c>
      <c r="N13" s="14" t="s">
        <v>20</v>
      </c>
      <c r="O13" s="14" t="s">
        <v>497</v>
      </c>
    </row>
    <row r="14" spans="1:15" s="16" customFormat="1" ht="72.5" x14ac:dyDescent="0.35">
      <c r="A14" s="13" t="s">
        <v>498</v>
      </c>
      <c r="B14" s="13" t="s">
        <v>278</v>
      </c>
      <c r="C14" s="13" t="s">
        <v>145</v>
      </c>
      <c r="D14" s="13" t="s">
        <v>14</v>
      </c>
      <c r="E14" s="22" t="s">
        <v>499</v>
      </c>
      <c r="F14" s="27">
        <v>43266</v>
      </c>
      <c r="G14" s="27">
        <v>43266</v>
      </c>
      <c r="H14" s="29">
        <f t="shared" si="0"/>
        <v>1</v>
      </c>
      <c r="I14" s="13" t="s">
        <v>249</v>
      </c>
      <c r="J14" s="13" t="s">
        <v>106</v>
      </c>
      <c r="K14" s="14" t="s">
        <v>500</v>
      </c>
      <c r="L14" s="14" t="s">
        <v>46</v>
      </c>
      <c r="M14" s="14" t="s">
        <v>240</v>
      </c>
      <c r="N14" s="14" t="s">
        <v>20</v>
      </c>
      <c r="O14" s="14"/>
    </row>
    <row r="15" spans="1:15" s="16" customFormat="1" ht="159.5" x14ac:dyDescent="0.35">
      <c r="A15" s="13" t="s">
        <v>498</v>
      </c>
      <c r="B15" s="13" t="s">
        <v>501</v>
      </c>
      <c r="C15" s="13" t="s">
        <v>145</v>
      </c>
      <c r="D15" s="13" t="s">
        <v>14</v>
      </c>
      <c r="E15" s="13" t="s">
        <v>502</v>
      </c>
      <c r="F15" s="27">
        <v>43266</v>
      </c>
      <c r="G15" s="27">
        <v>43266</v>
      </c>
      <c r="H15" s="29">
        <f t="shared" si="0"/>
        <v>1</v>
      </c>
      <c r="I15" s="13" t="s">
        <v>249</v>
      </c>
      <c r="J15" s="13" t="s">
        <v>106</v>
      </c>
      <c r="K15" s="14" t="s">
        <v>500</v>
      </c>
      <c r="L15" s="14" t="s">
        <v>503</v>
      </c>
      <c r="M15" s="14" t="s">
        <v>240</v>
      </c>
      <c r="N15" s="14" t="s">
        <v>20</v>
      </c>
      <c r="O15" s="14"/>
    </row>
    <row r="16" spans="1:15" s="16" customFormat="1" ht="203" x14ac:dyDescent="0.35">
      <c r="A16" s="13" t="s">
        <v>498</v>
      </c>
      <c r="B16" s="13" t="s">
        <v>501</v>
      </c>
      <c r="C16" s="13" t="s">
        <v>145</v>
      </c>
      <c r="D16" s="13" t="s">
        <v>14</v>
      </c>
      <c r="E16" s="13"/>
      <c r="F16" s="27">
        <v>43266</v>
      </c>
      <c r="G16" s="27">
        <v>43267</v>
      </c>
      <c r="H16" s="29">
        <f t="shared" si="0"/>
        <v>1</v>
      </c>
      <c r="I16" s="13" t="s">
        <v>249</v>
      </c>
      <c r="J16" s="13"/>
      <c r="K16" s="14" t="s">
        <v>504</v>
      </c>
      <c r="L16" s="14" t="s">
        <v>505</v>
      </c>
      <c r="M16" s="14" t="s">
        <v>240</v>
      </c>
      <c r="N16" s="14" t="s">
        <v>20</v>
      </c>
      <c r="O16" s="14"/>
    </row>
    <row r="17" spans="1:15" s="16" customFormat="1" ht="72.5" x14ac:dyDescent="0.35">
      <c r="A17" s="13" t="s">
        <v>506</v>
      </c>
      <c r="B17" s="13" t="s">
        <v>166</v>
      </c>
      <c r="C17" s="13" t="s">
        <v>923</v>
      </c>
      <c r="D17" s="13" t="s">
        <v>14</v>
      </c>
      <c r="E17" s="13" t="s">
        <v>507</v>
      </c>
      <c r="F17" s="27">
        <v>43269</v>
      </c>
      <c r="G17" s="27">
        <v>43271</v>
      </c>
      <c r="H17" s="29">
        <f t="shared" si="0"/>
        <v>3</v>
      </c>
      <c r="I17" s="13" t="s">
        <v>338</v>
      </c>
      <c r="J17" s="13" t="s">
        <v>155</v>
      </c>
      <c r="K17" s="14" t="s">
        <v>508</v>
      </c>
      <c r="L17" s="14" t="s">
        <v>509</v>
      </c>
      <c r="M17" s="14" t="s">
        <v>510</v>
      </c>
      <c r="N17" s="14" t="s">
        <v>20</v>
      </c>
      <c r="O17" s="14"/>
    </row>
    <row r="18" spans="1:15" s="16" customFormat="1" ht="132.75" customHeight="1" x14ac:dyDescent="0.35">
      <c r="A18" s="13" t="s">
        <v>511</v>
      </c>
      <c r="B18" s="13" t="s">
        <v>512</v>
      </c>
      <c r="C18" s="13" t="s">
        <v>923</v>
      </c>
      <c r="D18" s="13" t="s">
        <v>14</v>
      </c>
      <c r="E18" s="13" t="s">
        <v>420</v>
      </c>
      <c r="F18" s="27">
        <v>43269</v>
      </c>
      <c r="G18" s="27">
        <v>43272</v>
      </c>
      <c r="H18" s="29">
        <f t="shared" si="0"/>
        <v>4</v>
      </c>
      <c r="I18" s="13" t="s">
        <v>140</v>
      </c>
      <c r="J18" s="13" t="s">
        <v>27</v>
      </c>
      <c r="K18" s="14" t="s">
        <v>513</v>
      </c>
      <c r="L18" s="14" t="s">
        <v>514</v>
      </c>
      <c r="M18" s="14" t="s">
        <v>30</v>
      </c>
      <c r="N18" s="14" t="s">
        <v>20</v>
      </c>
      <c r="O18" s="14"/>
    </row>
    <row r="19" spans="1:15" s="16" customFormat="1" ht="159.5" x14ac:dyDescent="0.35">
      <c r="A19" s="13" t="s">
        <v>511</v>
      </c>
      <c r="B19" s="13" t="s">
        <v>116</v>
      </c>
      <c r="C19" s="13" t="s">
        <v>117</v>
      </c>
      <c r="D19" s="12" t="s">
        <v>56</v>
      </c>
      <c r="E19" s="12" t="s">
        <v>515</v>
      </c>
      <c r="F19" s="27">
        <v>43269</v>
      </c>
      <c r="G19" s="27">
        <v>43272</v>
      </c>
      <c r="H19" s="29">
        <f t="shared" si="0"/>
        <v>4</v>
      </c>
      <c r="I19" s="13" t="s">
        <v>140</v>
      </c>
      <c r="J19" s="13" t="s">
        <v>27</v>
      </c>
      <c r="K19" s="14" t="s">
        <v>513</v>
      </c>
      <c r="L19" s="14" t="s">
        <v>516</v>
      </c>
      <c r="M19" s="14" t="s">
        <v>30</v>
      </c>
      <c r="N19" s="14" t="s">
        <v>20</v>
      </c>
      <c r="O19" s="14"/>
    </row>
    <row r="20" spans="1:15" s="16" customFormat="1" ht="130.5" x14ac:dyDescent="0.35">
      <c r="A20" s="13" t="s">
        <v>517</v>
      </c>
      <c r="B20" s="13" t="s">
        <v>208</v>
      </c>
      <c r="C20" s="13" t="s">
        <v>126</v>
      </c>
      <c r="D20" s="12" t="s">
        <v>56</v>
      </c>
      <c r="E20" s="12" t="s">
        <v>462</v>
      </c>
      <c r="F20" s="27">
        <v>43270</v>
      </c>
      <c r="G20" s="27">
        <v>43271</v>
      </c>
      <c r="H20" s="29">
        <f t="shared" si="0"/>
        <v>2</v>
      </c>
      <c r="I20" s="13" t="s">
        <v>249</v>
      </c>
      <c r="J20" s="13" t="s">
        <v>211</v>
      </c>
      <c r="K20" s="14" t="s">
        <v>518</v>
      </c>
      <c r="L20" s="14" t="s">
        <v>519</v>
      </c>
      <c r="M20" s="14" t="s">
        <v>520</v>
      </c>
      <c r="N20" s="14" t="s">
        <v>20</v>
      </c>
      <c r="O20" s="14"/>
    </row>
    <row r="21" spans="1:15" s="16" customFormat="1" ht="58" x14ac:dyDescent="0.35">
      <c r="A21" s="13" t="s">
        <v>521</v>
      </c>
      <c r="B21" s="13" t="s">
        <v>166</v>
      </c>
      <c r="C21" s="13" t="s">
        <v>923</v>
      </c>
      <c r="D21" s="13" t="s">
        <v>56</v>
      </c>
      <c r="E21" s="13" t="s">
        <v>522</v>
      </c>
      <c r="F21" s="27">
        <v>43276</v>
      </c>
      <c r="G21" s="27">
        <v>43280</v>
      </c>
      <c r="H21" s="29">
        <f t="shared" si="0"/>
        <v>5</v>
      </c>
      <c r="I21" s="13" t="s">
        <v>222</v>
      </c>
      <c r="J21" s="13" t="s">
        <v>523</v>
      </c>
      <c r="K21" s="14" t="s">
        <v>524</v>
      </c>
      <c r="L21" s="14" t="s">
        <v>525</v>
      </c>
      <c r="M21" s="14" t="s">
        <v>30</v>
      </c>
      <c r="N21" s="14" t="s">
        <v>20</v>
      </c>
      <c r="O21" s="14"/>
    </row>
    <row r="22" spans="1:15" s="16" customFormat="1" ht="43.5" x14ac:dyDescent="0.35">
      <c r="A22" s="13" t="s">
        <v>526</v>
      </c>
      <c r="B22" s="13" t="s">
        <v>226</v>
      </c>
      <c r="C22" s="13" t="s">
        <v>126</v>
      </c>
      <c r="D22" s="13" t="s">
        <v>56</v>
      </c>
      <c r="E22" s="13" t="s">
        <v>522</v>
      </c>
      <c r="F22" s="27">
        <v>43277</v>
      </c>
      <c r="G22" s="27">
        <v>43279</v>
      </c>
      <c r="H22" s="29">
        <f t="shared" si="0"/>
        <v>3</v>
      </c>
      <c r="I22" s="13" t="s">
        <v>527</v>
      </c>
      <c r="J22" s="13" t="s">
        <v>528</v>
      </c>
      <c r="K22" s="14" t="s">
        <v>529</v>
      </c>
      <c r="L22" s="14" t="s">
        <v>46</v>
      </c>
      <c r="M22" s="14" t="s">
        <v>530</v>
      </c>
      <c r="N22" s="14" t="s">
        <v>20</v>
      </c>
      <c r="O22" s="14"/>
    </row>
    <row r="23" spans="1:15" s="16" customFormat="1" ht="409.5" x14ac:dyDescent="0.35">
      <c r="A23" s="13" t="s">
        <v>531</v>
      </c>
      <c r="B23" s="13" t="s">
        <v>306</v>
      </c>
      <c r="C23" s="13" t="s">
        <v>980</v>
      </c>
      <c r="D23" s="13" t="s">
        <v>56</v>
      </c>
      <c r="E23" s="13" t="s">
        <v>532</v>
      </c>
      <c r="F23" s="27">
        <v>43278</v>
      </c>
      <c r="G23" s="27">
        <v>43280</v>
      </c>
      <c r="H23" s="29">
        <f t="shared" si="0"/>
        <v>3</v>
      </c>
      <c r="I23" s="13" t="s">
        <v>533</v>
      </c>
      <c r="J23" s="13" t="s">
        <v>287</v>
      </c>
      <c r="K23" s="14" t="s">
        <v>534</v>
      </c>
      <c r="L23" s="14" t="s">
        <v>535</v>
      </c>
      <c r="M23" s="14" t="s">
        <v>536</v>
      </c>
      <c r="N23" s="14" t="s">
        <v>20</v>
      </c>
      <c r="O23" s="14"/>
    </row>
    <row r="24" spans="1:15" s="16" customFormat="1" ht="43.5" x14ac:dyDescent="0.35">
      <c r="A24" s="13" t="s">
        <v>537</v>
      </c>
      <c r="B24" s="13" t="s">
        <v>538</v>
      </c>
      <c r="C24" s="13" t="s">
        <v>539</v>
      </c>
      <c r="D24" s="13" t="s">
        <v>14</v>
      </c>
      <c r="E24" s="13" t="s">
        <v>540</v>
      </c>
      <c r="F24" s="27">
        <v>43280</v>
      </c>
      <c r="G24" s="27">
        <v>43281</v>
      </c>
      <c r="H24" s="29">
        <f t="shared" si="0"/>
        <v>1</v>
      </c>
      <c r="I24" s="13" t="s">
        <v>238</v>
      </c>
      <c r="J24" s="13" t="s">
        <v>541</v>
      </c>
      <c r="K24" s="14" t="s">
        <v>542</v>
      </c>
      <c r="L24" s="14" t="s">
        <v>46</v>
      </c>
      <c r="M24" s="14" t="s">
        <v>543</v>
      </c>
      <c r="N24" s="14" t="s">
        <v>20</v>
      </c>
      <c r="O24" s="14"/>
    </row>
    <row r="25" spans="1:15" ht="15.5" x14ac:dyDescent="0.35">
      <c r="A25" s="42" t="s">
        <v>1157</v>
      </c>
      <c r="B25" s="42"/>
      <c r="C25" s="42"/>
      <c r="D25" s="42"/>
      <c r="E25" s="42"/>
      <c r="F25" s="42"/>
      <c r="G25" s="42"/>
      <c r="H25" s="42"/>
      <c r="I25" s="42"/>
      <c r="J25" s="42"/>
      <c r="K25" s="42"/>
      <c r="L25" s="42"/>
      <c r="M25" s="42"/>
      <c r="N25" s="42"/>
      <c r="O25" s="42"/>
    </row>
  </sheetData>
  <autoFilter ref="A3:O3" xr:uid="{00149918-4C41-40D1-9C38-15DD180C4DD9}"/>
  <mergeCells count="3">
    <mergeCell ref="A1:O1"/>
    <mergeCell ref="A2:O2"/>
    <mergeCell ref="A25:O2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A01-FD7C-473A-9085-0B78E378A7AD}">
  <dimension ref="A1:O17"/>
  <sheetViews>
    <sheetView topLeftCell="D1" zoomScale="70" zoomScaleNormal="70" workbookViewId="0">
      <pane ySplit="3" topLeftCell="A4" activePane="bottomLeft" state="frozen"/>
      <selection pane="bottomLeft" activeCell="L4" sqref="L4"/>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1303</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s="16" customFormat="1" ht="409.5" x14ac:dyDescent="0.35">
      <c r="A4" s="13" t="s">
        <v>544</v>
      </c>
      <c r="B4" s="13" t="s">
        <v>116</v>
      </c>
      <c r="C4" s="13" t="s">
        <v>117</v>
      </c>
      <c r="D4" s="13" t="s">
        <v>14</v>
      </c>
      <c r="E4" s="13" t="s">
        <v>545</v>
      </c>
      <c r="F4" s="27">
        <v>43283</v>
      </c>
      <c r="G4" s="27">
        <v>43285</v>
      </c>
      <c r="H4" s="29">
        <f t="shared" ref="H4:H16" si="0">NETWORKDAYS(F4,G4)</f>
        <v>3</v>
      </c>
      <c r="I4" s="13" t="s">
        <v>376</v>
      </c>
      <c r="J4" s="13" t="s">
        <v>546</v>
      </c>
      <c r="K4" s="14" t="s">
        <v>547</v>
      </c>
      <c r="L4" s="14" t="s">
        <v>548</v>
      </c>
      <c r="M4" s="14" t="s">
        <v>30</v>
      </c>
      <c r="N4" s="14" t="s">
        <v>20</v>
      </c>
      <c r="O4" s="14"/>
    </row>
    <row r="5" spans="1:15" s="16" customFormat="1" ht="87" x14ac:dyDescent="0.35">
      <c r="A5" s="13" t="s">
        <v>544</v>
      </c>
      <c r="B5" s="13" t="s">
        <v>71</v>
      </c>
      <c r="C5" s="13" t="s">
        <v>923</v>
      </c>
      <c r="D5" s="13" t="s">
        <v>14</v>
      </c>
      <c r="E5" s="13" t="s">
        <v>549</v>
      </c>
      <c r="F5" s="27">
        <v>43283</v>
      </c>
      <c r="G5" s="27">
        <v>43285</v>
      </c>
      <c r="H5" s="29">
        <f t="shared" si="0"/>
        <v>3</v>
      </c>
      <c r="I5" s="13" t="s">
        <v>376</v>
      </c>
      <c r="J5" s="13" t="s">
        <v>546</v>
      </c>
      <c r="K5" s="14" t="s">
        <v>547</v>
      </c>
      <c r="L5" s="14" t="s">
        <v>550</v>
      </c>
      <c r="M5" s="14" t="s">
        <v>30</v>
      </c>
      <c r="N5" s="14" t="s">
        <v>20</v>
      </c>
      <c r="O5" s="14"/>
    </row>
    <row r="6" spans="1:15" s="16" customFormat="1" ht="72.5" x14ac:dyDescent="0.35">
      <c r="A6" s="13" t="s">
        <v>551</v>
      </c>
      <c r="B6" s="13" t="s">
        <v>64</v>
      </c>
      <c r="C6" s="13" t="s">
        <v>980</v>
      </c>
      <c r="D6" s="13" t="s">
        <v>14</v>
      </c>
      <c r="E6" s="13" t="s">
        <v>552</v>
      </c>
      <c r="F6" s="27">
        <v>43283</v>
      </c>
      <c r="G6" s="27">
        <v>43284</v>
      </c>
      <c r="H6" s="29">
        <f t="shared" si="0"/>
        <v>2</v>
      </c>
      <c r="I6" s="13" t="s">
        <v>264</v>
      </c>
      <c r="J6" s="13" t="s">
        <v>287</v>
      </c>
      <c r="K6" s="14" t="s">
        <v>553</v>
      </c>
      <c r="L6" s="14" t="s">
        <v>554</v>
      </c>
      <c r="M6" s="14" t="s">
        <v>473</v>
      </c>
      <c r="N6" s="14" t="s">
        <v>20</v>
      </c>
      <c r="O6" s="14"/>
    </row>
    <row r="7" spans="1:15" s="16" customFormat="1" ht="43.5" x14ac:dyDescent="0.35">
      <c r="A7" s="13" t="s">
        <v>555</v>
      </c>
      <c r="B7" s="13" t="s">
        <v>224</v>
      </c>
      <c r="C7" s="13" t="s">
        <v>923</v>
      </c>
      <c r="D7" s="13" t="s">
        <v>14</v>
      </c>
      <c r="E7" s="13" t="s">
        <v>556</v>
      </c>
      <c r="F7" s="27">
        <v>43283</v>
      </c>
      <c r="G7" s="27">
        <v>43286</v>
      </c>
      <c r="H7" s="29">
        <f t="shared" si="0"/>
        <v>4</v>
      </c>
      <c r="I7" s="13" t="s">
        <v>73</v>
      </c>
      <c r="J7" s="13" t="s">
        <v>27</v>
      </c>
      <c r="K7" s="14" t="s">
        <v>557</v>
      </c>
      <c r="L7" s="14" t="s">
        <v>46</v>
      </c>
      <c r="M7" s="14" t="s">
        <v>30</v>
      </c>
      <c r="N7" s="14" t="s">
        <v>20</v>
      </c>
      <c r="O7" s="14"/>
    </row>
    <row r="8" spans="1:15" s="16" customFormat="1" ht="232" x14ac:dyDescent="0.35">
      <c r="A8" s="13" t="s">
        <v>558</v>
      </c>
      <c r="B8" s="13" t="s">
        <v>501</v>
      </c>
      <c r="C8" s="13" t="s">
        <v>145</v>
      </c>
      <c r="D8" s="13" t="s">
        <v>14</v>
      </c>
      <c r="E8" s="13" t="s">
        <v>502</v>
      </c>
      <c r="F8" s="27">
        <v>43284</v>
      </c>
      <c r="G8" s="27">
        <v>43285</v>
      </c>
      <c r="H8" s="29">
        <f t="shared" si="0"/>
        <v>2</v>
      </c>
      <c r="I8" s="13" t="s">
        <v>154</v>
      </c>
      <c r="J8" s="13" t="s">
        <v>106</v>
      </c>
      <c r="K8" s="14" t="s">
        <v>559</v>
      </c>
      <c r="L8" s="14" t="s">
        <v>560</v>
      </c>
      <c r="M8" s="14" t="s">
        <v>561</v>
      </c>
      <c r="N8" s="14" t="s">
        <v>20</v>
      </c>
      <c r="O8" s="14"/>
    </row>
    <row r="9" spans="1:15" ht="72.5" x14ac:dyDescent="0.35">
      <c r="A9" s="13" t="s">
        <v>562</v>
      </c>
      <c r="B9" s="13" t="s">
        <v>563</v>
      </c>
      <c r="C9" s="13" t="s">
        <v>126</v>
      </c>
      <c r="D9" s="21" t="s">
        <v>404</v>
      </c>
      <c r="E9" s="22" t="s">
        <v>564</v>
      </c>
      <c r="F9" s="27">
        <v>43285</v>
      </c>
      <c r="G9" s="27">
        <v>43286</v>
      </c>
      <c r="H9" s="29">
        <f t="shared" si="0"/>
        <v>2</v>
      </c>
      <c r="I9" s="13" t="s">
        <v>249</v>
      </c>
      <c r="J9" s="13" t="s">
        <v>565</v>
      </c>
      <c r="K9" s="14" t="s">
        <v>566</v>
      </c>
      <c r="L9" s="14" t="s">
        <v>567</v>
      </c>
      <c r="M9" s="14" t="s">
        <v>473</v>
      </c>
      <c r="N9" s="14" t="s">
        <v>20</v>
      </c>
      <c r="O9" s="14"/>
    </row>
    <row r="10" spans="1:15" ht="101.5" x14ac:dyDescent="0.35">
      <c r="A10" s="13" t="s">
        <v>568</v>
      </c>
      <c r="B10" s="13" t="s">
        <v>67</v>
      </c>
      <c r="C10" s="13" t="s">
        <v>980</v>
      </c>
      <c r="D10" s="13" t="s">
        <v>56</v>
      </c>
      <c r="E10" s="13" t="s">
        <v>569</v>
      </c>
      <c r="F10" s="27">
        <v>43290</v>
      </c>
      <c r="G10" s="27">
        <v>43292</v>
      </c>
      <c r="H10" s="29">
        <f t="shared" si="0"/>
        <v>3</v>
      </c>
      <c r="I10" s="13" t="s">
        <v>44</v>
      </c>
      <c r="J10" s="13" t="s">
        <v>481</v>
      </c>
      <c r="K10" s="14" t="s">
        <v>570</v>
      </c>
      <c r="L10" s="14" t="s">
        <v>571</v>
      </c>
      <c r="M10" s="14" t="s">
        <v>483</v>
      </c>
      <c r="N10" s="14" t="s">
        <v>20</v>
      </c>
      <c r="O10" s="14" t="s">
        <v>572</v>
      </c>
    </row>
    <row r="11" spans="1:15" ht="409.5" x14ac:dyDescent="0.35">
      <c r="A11" s="13" t="s">
        <v>583</v>
      </c>
      <c r="B11" s="13" t="s">
        <v>584</v>
      </c>
      <c r="C11" s="13" t="s">
        <v>204</v>
      </c>
      <c r="D11" s="13" t="s">
        <v>56</v>
      </c>
      <c r="E11" s="13" t="s">
        <v>585</v>
      </c>
      <c r="F11" s="27">
        <v>43297</v>
      </c>
      <c r="G11" s="27">
        <v>43301</v>
      </c>
      <c r="H11" s="29">
        <f t="shared" si="0"/>
        <v>5</v>
      </c>
      <c r="I11" s="13" t="s">
        <v>73</v>
      </c>
      <c r="J11" s="13" t="s">
        <v>27</v>
      </c>
      <c r="K11" s="14" t="s">
        <v>586</v>
      </c>
      <c r="L11" s="14" t="s">
        <v>587</v>
      </c>
      <c r="M11" s="14" t="s">
        <v>30</v>
      </c>
      <c r="N11" s="14" t="s">
        <v>20</v>
      </c>
      <c r="O11" s="14"/>
    </row>
    <row r="12" spans="1:15" ht="409.5" x14ac:dyDescent="0.35">
      <c r="A12" s="13" t="s">
        <v>583</v>
      </c>
      <c r="B12" s="13" t="s">
        <v>71</v>
      </c>
      <c r="C12" s="13" t="s">
        <v>923</v>
      </c>
      <c r="D12" s="13" t="s">
        <v>56</v>
      </c>
      <c r="E12" s="13" t="s">
        <v>588</v>
      </c>
      <c r="F12" s="27">
        <v>43297</v>
      </c>
      <c r="G12" s="27">
        <v>43301</v>
      </c>
      <c r="H12" s="29">
        <f t="shared" si="0"/>
        <v>5</v>
      </c>
      <c r="I12" s="13" t="s">
        <v>73</v>
      </c>
      <c r="J12" s="13" t="s">
        <v>27</v>
      </c>
      <c r="K12" s="14" t="s">
        <v>586</v>
      </c>
      <c r="L12" s="14" t="s">
        <v>587</v>
      </c>
      <c r="M12" s="14" t="s">
        <v>30</v>
      </c>
      <c r="N12" s="14" t="s">
        <v>20</v>
      </c>
      <c r="O12" s="14"/>
    </row>
    <row r="13" spans="1:15" ht="58" x14ac:dyDescent="0.35">
      <c r="A13" s="13" t="s">
        <v>589</v>
      </c>
      <c r="B13" s="13" t="s">
        <v>590</v>
      </c>
      <c r="C13" s="13" t="s">
        <v>126</v>
      </c>
      <c r="D13" s="13" t="s">
        <v>79</v>
      </c>
      <c r="E13" s="13" t="s">
        <v>79</v>
      </c>
      <c r="F13" s="27">
        <v>43297</v>
      </c>
      <c r="G13" s="27">
        <v>43301</v>
      </c>
      <c r="H13" s="29">
        <f t="shared" si="0"/>
        <v>5</v>
      </c>
      <c r="I13" s="13" t="s">
        <v>286</v>
      </c>
      <c r="J13" s="13" t="s">
        <v>211</v>
      </c>
      <c r="K13" s="14" t="s">
        <v>591</v>
      </c>
      <c r="L13" s="13" t="s">
        <v>334</v>
      </c>
      <c r="M13" s="14" t="s">
        <v>473</v>
      </c>
      <c r="N13" s="14" t="s">
        <v>20</v>
      </c>
      <c r="O13" s="14" t="s">
        <v>592</v>
      </c>
    </row>
    <row r="14" spans="1:15" ht="72.5" x14ac:dyDescent="0.35">
      <c r="A14" s="13" t="s">
        <v>593</v>
      </c>
      <c r="B14" s="13" t="s">
        <v>594</v>
      </c>
      <c r="C14" s="13" t="s">
        <v>980</v>
      </c>
      <c r="D14" s="13" t="s">
        <v>14</v>
      </c>
      <c r="E14" s="13" t="s">
        <v>595</v>
      </c>
      <c r="F14" s="27">
        <v>43298</v>
      </c>
      <c r="G14" s="27">
        <v>43300</v>
      </c>
      <c r="H14" s="29">
        <f t="shared" si="0"/>
        <v>3</v>
      </c>
      <c r="I14" s="13" t="s">
        <v>249</v>
      </c>
      <c r="J14" s="13" t="s">
        <v>596</v>
      </c>
      <c r="K14" s="14" t="s">
        <v>597</v>
      </c>
      <c r="L14" s="14" t="s">
        <v>598</v>
      </c>
      <c r="M14" s="14" t="s">
        <v>599</v>
      </c>
      <c r="N14" s="14" t="s">
        <v>20</v>
      </c>
      <c r="O14" s="14"/>
    </row>
    <row r="15" spans="1:15" ht="72.5" x14ac:dyDescent="0.35">
      <c r="A15" s="13" t="s">
        <v>600</v>
      </c>
      <c r="B15" s="13" t="s">
        <v>601</v>
      </c>
      <c r="C15" s="13" t="s">
        <v>145</v>
      </c>
      <c r="D15" s="13" t="s">
        <v>14</v>
      </c>
      <c r="E15" s="13" t="s">
        <v>602</v>
      </c>
      <c r="F15" s="27">
        <v>43304</v>
      </c>
      <c r="G15" s="27">
        <v>43305</v>
      </c>
      <c r="H15" s="29">
        <f t="shared" si="0"/>
        <v>2</v>
      </c>
      <c r="I15" s="13" t="s">
        <v>99</v>
      </c>
      <c r="J15" s="13" t="s">
        <v>603</v>
      </c>
      <c r="K15" s="14" t="s">
        <v>604</v>
      </c>
      <c r="L15" s="14" t="s">
        <v>605</v>
      </c>
      <c r="M15" s="14" t="s">
        <v>473</v>
      </c>
      <c r="N15" s="14" t="s">
        <v>20</v>
      </c>
      <c r="O15" s="14"/>
    </row>
    <row r="16" spans="1:15" ht="101.5" x14ac:dyDescent="0.35">
      <c r="A16" s="13" t="s">
        <v>606</v>
      </c>
      <c r="B16" s="13" t="s">
        <v>607</v>
      </c>
      <c r="C16" s="13" t="s">
        <v>923</v>
      </c>
      <c r="D16" s="13" t="s">
        <v>14</v>
      </c>
      <c r="E16" s="13" t="s">
        <v>1007</v>
      </c>
      <c r="F16" s="27">
        <v>43311</v>
      </c>
      <c r="G16" s="27">
        <v>43315</v>
      </c>
      <c r="H16" s="29">
        <f t="shared" si="0"/>
        <v>5</v>
      </c>
      <c r="I16" s="13" t="s">
        <v>80</v>
      </c>
      <c r="J16" s="13" t="s">
        <v>27</v>
      </c>
      <c r="K16" s="14" t="s">
        <v>608</v>
      </c>
      <c r="L16" s="14" t="s">
        <v>609</v>
      </c>
      <c r="M16" s="14" t="s">
        <v>30</v>
      </c>
      <c r="N16" s="14" t="s">
        <v>20</v>
      </c>
      <c r="O16" s="14"/>
    </row>
    <row r="17" spans="1:15" ht="15.5" x14ac:dyDescent="0.35">
      <c r="A17" s="42" t="s">
        <v>1157</v>
      </c>
      <c r="B17" s="42"/>
      <c r="C17" s="42"/>
      <c r="D17" s="42"/>
      <c r="E17" s="42"/>
      <c r="F17" s="42"/>
      <c r="G17" s="42"/>
      <c r="H17" s="42"/>
      <c r="I17" s="42"/>
      <c r="J17" s="42"/>
      <c r="K17" s="42"/>
      <c r="L17" s="42"/>
      <c r="M17" s="42"/>
      <c r="N17" s="42"/>
      <c r="O17" s="42"/>
    </row>
  </sheetData>
  <autoFilter ref="A3:O3" xr:uid="{20D63C16-2882-4FA7-8DBD-07017CA3F9E0}"/>
  <mergeCells count="3">
    <mergeCell ref="A1:O1"/>
    <mergeCell ref="A2:O2"/>
    <mergeCell ref="A17:O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E66F-2451-44AD-B6AE-C314C270EA17}">
  <dimension ref="A1:O18"/>
  <sheetViews>
    <sheetView topLeftCell="D1" zoomScale="70" zoomScaleNormal="70" workbookViewId="0">
      <pane ySplit="3" topLeftCell="A15" activePane="bottomLeft" state="frozen"/>
      <selection pane="bottomLeft" activeCell="D15" sqref="A15:XFD15"/>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1304</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ht="290" x14ac:dyDescent="0.35">
      <c r="A4" s="13" t="s">
        <v>610</v>
      </c>
      <c r="B4" s="13" t="s">
        <v>501</v>
      </c>
      <c r="C4" s="13" t="s">
        <v>145</v>
      </c>
      <c r="D4" s="13" t="s">
        <v>14</v>
      </c>
      <c r="E4" s="13" t="s">
        <v>502</v>
      </c>
      <c r="F4" s="27">
        <v>43318</v>
      </c>
      <c r="G4" s="27">
        <v>43320</v>
      </c>
      <c r="H4" s="29">
        <f>NETWORKDAYS(F4,G4)</f>
        <v>3</v>
      </c>
      <c r="I4" s="13" t="s">
        <v>99</v>
      </c>
      <c r="J4" s="13" t="s">
        <v>106</v>
      </c>
      <c r="K4" s="14" t="s">
        <v>611</v>
      </c>
      <c r="L4" s="14" t="s">
        <v>612</v>
      </c>
      <c r="M4" s="14" t="s">
        <v>473</v>
      </c>
      <c r="N4" s="14" t="s">
        <v>20</v>
      </c>
      <c r="O4" s="14"/>
    </row>
    <row r="5" spans="1:15" ht="290" x14ac:dyDescent="0.35">
      <c r="A5" s="13" t="s">
        <v>613</v>
      </c>
      <c r="B5" s="13" t="s">
        <v>408</v>
      </c>
      <c r="C5" s="13" t="s">
        <v>866</v>
      </c>
      <c r="D5" s="13" t="s">
        <v>14</v>
      </c>
      <c r="E5" s="13" t="s">
        <v>614</v>
      </c>
      <c r="F5" s="27">
        <v>43321</v>
      </c>
      <c r="G5" s="27">
        <v>43322</v>
      </c>
      <c r="H5" s="29">
        <f>NETWORKDAYS(F5,G5)</f>
        <v>2</v>
      </c>
      <c r="I5" s="13" t="s">
        <v>615</v>
      </c>
      <c r="J5" s="13" t="s">
        <v>415</v>
      </c>
      <c r="K5" s="14" t="s">
        <v>616</v>
      </c>
      <c r="L5" s="14" t="s">
        <v>617</v>
      </c>
      <c r="M5" s="14" t="s">
        <v>496</v>
      </c>
      <c r="N5" s="14" t="s">
        <v>20</v>
      </c>
      <c r="O5" s="14"/>
    </row>
    <row r="6" spans="1:15" ht="43.5" x14ac:dyDescent="0.35">
      <c r="A6" s="13" t="s">
        <v>618</v>
      </c>
      <c r="B6" s="13" t="s">
        <v>619</v>
      </c>
      <c r="C6" s="13" t="s">
        <v>866</v>
      </c>
      <c r="D6" s="12" t="s">
        <v>14</v>
      </c>
      <c r="E6" s="12" t="s">
        <v>620</v>
      </c>
      <c r="F6" s="27">
        <v>43325</v>
      </c>
      <c r="G6" s="27">
        <v>43327</v>
      </c>
      <c r="H6" s="29">
        <f>NETWORKDAYS(F6,G6)</f>
        <v>3</v>
      </c>
      <c r="I6" s="13" t="s">
        <v>286</v>
      </c>
      <c r="J6" s="13" t="s">
        <v>106</v>
      </c>
      <c r="K6" s="14" t="s">
        <v>621</v>
      </c>
      <c r="L6" s="14" t="s">
        <v>46</v>
      </c>
      <c r="M6" s="14" t="s">
        <v>622</v>
      </c>
      <c r="N6" s="14" t="s">
        <v>20</v>
      </c>
      <c r="O6" s="14"/>
    </row>
    <row r="7" spans="1:15" ht="87" x14ac:dyDescent="0.35">
      <c r="A7" s="13" t="s">
        <v>623</v>
      </c>
      <c r="B7" s="13" t="s">
        <v>64</v>
      </c>
      <c r="C7" s="13" t="s">
        <v>980</v>
      </c>
      <c r="D7" s="12" t="s">
        <v>14</v>
      </c>
      <c r="E7" s="12" t="s">
        <v>624</v>
      </c>
      <c r="F7" s="27">
        <v>43326</v>
      </c>
      <c r="G7" s="27">
        <v>43327</v>
      </c>
      <c r="H7" s="29">
        <f>NETWORKDAYS(F7,G7)</f>
        <v>2</v>
      </c>
      <c r="I7" s="13" t="s">
        <v>279</v>
      </c>
      <c r="J7" s="13" t="s">
        <v>625</v>
      </c>
      <c r="K7" s="14" t="s">
        <v>626</v>
      </c>
      <c r="L7" s="14" t="s">
        <v>46</v>
      </c>
      <c r="M7" s="14" t="s">
        <v>627</v>
      </c>
      <c r="N7" s="14" t="s">
        <v>20</v>
      </c>
      <c r="O7" s="14"/>
    </row>
    <row r="8" spans="1:15" ht="87" x14ac:dyDescent="0.35">
      <c r="A8" s="13" t="s">
        <v>623</v>
      </c>
      <c r="B8" s="13" t="s">
        <v>628</v>
      </c>
      <c r="C8" s="13" t="s">
        <v>980</v>
      </c>
      <c r="D8" s="13" t="s">
        <v>14</v>
      </c>
      <c r="E8" s="13" t="s">
        <v>629</v>
      </c>
      <c r="F8" s="27">
        <v>43326</v>
      </c>
      <c r="G8" s="27">
        <v>43327</v>
      </c>
      <c r="H8" s="29">
        <f>NETWORKDAYS(F8,G8)</f>
        <v>2</v>
      </c>
      <c r="I8" s="13" t="s">
        <v>279</v>
      </c>
      <c r="J8" s="13" t="s">
        <v>625</v>
      </c>
      <c r="K8" s="14" t="s">
        <v>626</v>
      </c>
      <c r="L8" s="14" t="s">
        <v>630</v>
      </c>
      <c r="M8" s="14" t="s">
        <v>627</v>
      </c>
      <c r="N8" s="14" t="s">
        <v>20</v>
      </c>
      <c r="O8" s="14"/>
    </row>
    <row r="9" spans="1:15" ht="188.5" x14ac:dyDescent="0.35">
      <c r="A9" s="13" t="s">
        <v>631</v>
      </c>
      <c r="B9" s="13" t="s">
        <v>468</v>
      </c>
      <c r="C9" s="13" t="s">
        <v>145</v>
      </c>
      <c r="D9" s="13" t="s">
        <v>14</v>
      </c>
      <c r="E9" s="13" t="s">
        <v>905</v>
      </c>
      <c r="F9" s="27">
        <v>43326</v>
      </c>
      <c r="G9" s="27">
        <v>43329</v>
      </c>
      <c r="H9" s="29">
        <f t="shared" ref="H9:H17" si="0">NETWORKDAYS(F9,G9)</f>
        <v>4</v>
      </c>
      <c r="I9" s="13" t="s">
        <v>210</v>
      </c>
      <c r="J9" s="13" t="s">
        <v>632</v>
      </c>
      <c r="K9" s="14" t="s">
        <v>1008</v>
      </c>
      <c r="L9" s="14" t="s">
        <v>904</v>
      </c>
      <c r="M9" s="14" t="s">
        <v>633</v>
      </c>
      <c r="N9" s="14" t="s">
        <v>20</v>
      </c>
      <c r="O9" s="14"/>
    </row>
    <row r="10" spans="1:15" ht="290" x14ac:dyDescent="0.35">
      <c r="A10" s="13" t="s">
        <v>576</v>
      </c>
      <c r="B10" s="13" t="s">
        <v>97</v>
      </c>
      <c r="C10" s="13" t="s">
        <v>866</v>
      </c>
      <c r="D10" s="13" t="s">
        <v>14</v>
      </c>
      <c r="E10" s="13" t="s">
        <v>642</v>
      </c>
      <c r="F10" s="27">
        <v>43339</v>
      </c>
      <c r="G10" s="27">
        <v>43339</v>
      </c>
      <c r="H10" s="29">
        <f t="shared" si="0"/>
        <v>1</v>
      </c>
      <c r="I10" s="13" t="s">
        <v>238</v>
      </c>
      <c r="J10" s="13" t="s">
        <v>579</v>
      </c>
      <c r="K10" s="14" t="s">
        <v>646</v>
      </c>
      <c r="L10" s="14" t="s">
        <v>647</v>
      </c>
      <c r="M10" s="14" t="s">
        <v>648</v>
      </c>
      <c r="N10" s="14" t="s">
        <v>20</v>
      </c>
      <c r="O10" s="14"/>
    </row>
    <row r="11" spans="1:15" ht="232" x14ac:dyDescent="0.35">
      <c r="A11" s="13" t="s">
        <v>654</v>
      </c>
      <c r="B11" s="13" t="s">
        <v>607</v>
      </c>
      <c r="C11" s="13" t="s">
        <v>923</v>
      </c>
      <c r="D11" s="12" t="s">
        <v>14</v>
      </c>
      <c r="E11" s="12" t="s">
        <v>901</v>
      </c>
      <c r="F11" s="27">
        <v>43339</v>
      </c>
      <c r="G11" s="27">
        <v>43343</v>
      </c>
      <c r="H11" s="29">
        <f t="shared" si="0"/>
        <v>5</v>
      </c>
      <c r="I11" s="13" t="s">
        <v>222</v>
      </c>
      <c r="J11" s="13" t="s">
        <v>655</v>
      </c>
      <c r="K11" s="14" t="s">
        <v>656</v>
      </c>
      <c r="L11" s="14" t="s">
        <v>900</v>
      </c>
      <c r="M11" s="14" t="s">
        <v>30</v>
      </c>
      <c r="N11" s="14" t="s">
        <v>20</v>
      </c>
      <c r="O11" s="14"/>
    </row>
    <row r="12" spans="1:15" ht="105" customHeight="1" x14ac:dyDescent="0.35">
      <c r="A12" s="13" t="s">
        <v>657</v>
      </c>
      <c r="B12" s="13" t="s">
        <v>111</v>
      </c>
      <c r="C12" s="13" t="s">
        <v>923</v>
      </c>
      <c r="D12" s="12" t="s">
        <v>14</v>
      </c>
      <c r="E12" s="12" t="s">
        <v>901</v>
      </c>
      <c r="F12" s="27">
        <v>43339</v>
      </c>
      <c r="G12" s="27">
        <v>43343</v>
      </c>
      <c r="H12" s="29">
        <f t="shared" si="0"/>
        <v>5</v>
      </c>
      <c r="I12" s="13" t="s">
        <v>80</v>
      </c>
      <c r="J12" s="13" t="s">
        <v>27</v>
      </c>
      <c r="K12" s="14" t="s">
        <v>658</v>
      </c>
      <c r="L12" s="14" t="s">
        <v>46</v>
      </c>
      <c r="M12" s="14" t="s">
        <v>30</v>
      </c>
      <c r="N12" s="14" t="s">
        <v>20</v>
      </c>
      <c r="O12" s="14"/>
    </row>
    <row r="13" spans="1:15" ht="290" x14ac:dyDescent="0.35">
      <c r="A13" s="13" t="s">
        <v>576</v>
      </c>
      <c r="B13" s="13" t="s">
        <v>97</v>
      </c>
      <c r="C13" s="13" t="s">
        <v>866</v>
      </c>
      <c r="D13" s="13" t="s">
        <v>14</v>
      </c>
      <c r="E13" s="13" t="s">
        <v>642</v>
      </c>
      <c r="F13" s="27">
        <v>43340</v>
      </c>
      <c r="G13" s="27">
        <v>43342</v>
      </c>
      <c r="H13" s="29">
        <f t="shared" si="0"/>
        <v>3</v>
      </c>
      <c r="I13" s="13" t="s">
        <v>238</v>
      </c>
      <c r="J13" s="13" t="s">
        <v>579</v>
      </c>
      <c r="K13" s="14" t="s">
        <v>659</v>
      </c>
      <c r="L13" s="14" t="s">
        <v>647</v>
      </c>
      <c r="M13" s="14" t="s">
        <v>581</v>
      </c>
      <c r="N13" s="11">
        <f>352*580</f>
        <v>204160</v>
      </c>
      <c r="O13" s="14"/>
    </row>
    <row r="14" spans="1:15" ht="246.5" x14ac:dyDescent="0.35">
      <c r="A14" s="13" t="s">
        <v>576</v>
      </c>
      <c r="B14" s="13" t="s">
        <v>660</v>
      </c>
      <c r="C14" s="13" t="s">
        <v>24</v>
      </c>
      <c r="D14" s="13" t="s">
        <v>14</v>
      </c>
      <c r="E14" s="13" t="s">
        <v>661</v>
      </c>
      <c r="F14" s="27">
        <v>43340</v>
      </c>
      <c r="G14" s="27">
        <v>43342</v>
      </c>
      <c r="H14" s="29">
        <f t="shared" si="0"/>
        <v>3</v>
      </c>
      <c r="I14" s="13" t="s">
        <v>238</v>
      </c>
      <c r="J14" s="13" t="s">
        <v>579</v>
      </c>
      <c r="K14" s="14" t="s">
        <v>659</v>
      </c>
      <c r="L14" s="14" t="s">
        <v>662</v>
      </c>
      <c r="M14" s="14" t="s">
        <v>581</v>
      </c>
      <c r="N14" s="11">
        <f>1835*600</f>
        <v>1101000</v>
      </c>
      <c r="O14" s="14"/>
    </row>
    <row r="15" spans="1:15" ht="217.5" x14ac:dyDescent="0.35">
      <c r="A15" s="13" t="s">
        <v>663</v>
      </c>
      <c r="B15" s="13" t="s">
        <v>664</v>
      </c>
      <c r="C15" s="13" t="s">
        <v>866</v>
      </c>
      <c r="D15" s="13" t="s">
        <v>14</v>
      </c>
      <c r="E15" s="13" t="s">
        <v>665</v>
      </c>
      <c r="F15" s="27">
        <v>43340</v>
      </c>
      <c r="G15" s="27">
        <v>43342</v>
      </c>
      <c r="H15" s="29">
        <f t="shared" si="0"/>
        <v>3</v>
      </c>
      <c r="I15" s="13" t="s">
        <v>238</v>
      </c>
      <c r="J15" s="13" t="s">
        <v>579</v>
      </c>
      <c r="K15" s="14" t="s">
        <v>659</v>
      </c>
      <c r="L15" s="14" t="s">
        <v>666</v>
      </c>
      <c r="M15" s="14" t="s">
        <v>581</v>
      </c>
      <c r="N15" s="14" t="s">
        <v>899</v>
      </c>
      <c r="O15" s="14"/>
    </row>
    <row r="16" spans="1:15" ht="203" x14ac:dyDescent="0.35">
      <c r="A16" s="13" t="s">
        <v>667</v>
      </c>
      <c r="B16" s="13" t="s">
        <v>668</v>
      </c>
      <c r="C16" s="13" t="s">
        <v>923</v>
      </c>
      <c r="D16" s="12" t="s">
        <v>79</v>
      </c>
      <c r="E16" s="12" t="s">
        <v>79</v>
      </c>
      <c r="F16" s="27">
        <v>43340</v>
      </c>
      <c r="G16" s="27">
        <v>43342</v>
      </c>
      <c r="H16" s="29">
        <f t="shared" si="0"/>
        <v>3</v>
      </c>
      <c r="I16" s="13" t="s">
        <v>249</v>
      </c>
      <c r="J16" s="13" t="s">
        <v>669</v>
      </c>
      <c r="K16" s="14" t="s">
        <v>670</v>
      </c>
      <c r="L16" s="13" t="s">
        <v>334</v>
      </c>
      <c r="M16" s="14" t="s">
        <v>627</v>
      </c>
      <c r="N16" s="14" t="s">
        <v>20</v>
      </c>
      <c r="O16" s="14" t="s">
        <v>671</v>
      </c>
    </row>
    <row r="17" spans="1:15" ht="116" x14ac:dyDescent="0.35">
      <c r="A17" s="13" t="s">
        <v>667</v>
      </c>
      <c r="B17" s="13" t="s">
        <v>327</v>
      </c>
      <c r="C17" s="13" t="s">
        <v>328</v>
      </c>
      <c r="D17" s="12" t="s">
        <v>14</v>
      </c>
      <c r="E17" s="12" t="s">
        <v>672</v>
      </c>
      <c r="F17" s="27">
        <v>43340</v>
      </c>
      <c r="G17" s="27">
        <v>43342</v>
      </c>
      <c r="H17" s="29">
        <f t="shared" si="0"/>
        <v>3</v>
      </c>
      <c r="I17" s="13" t="s">
        <v>249</v>
      </c>
      <c r="J17" s="13" t="s">
        <v>669</v>
      </c>
      <c r="K17" s="14" t="s">
        <v>670</v>
      </c>
      <c r="L17" s="14" t="s">
        <v>673</v>
      </c>
      <c r="M17" s="14" t="s">
        <v>627</v>
      </c>
      <c r="N17" s="14" t="s">
        <v>20</v>
      </c>
      <c r="O17" s="14"/>
    </row>
    <row r="18" spans="1:15" ht="15.5" x14ac:dyDescent="0.35">
      <c r="A18" s="42" t="s">
        <v>1157</v>
      </c>
      <c r="B18" s="42"/>
      <c r="C18" s="42"/>
      <c r="D18" s="42"/>
      <c r="E18" s="42"/>
      <c r="F18" s="42"/>
      <c r="G18" s="42"/>
      <c r="H18" s="42"/>
      <c r="I18" s="42"/>
      <c r="J18" s="42"/>
      <c r="K18" s="42"/>
      <c r="L18" s="42"/>
      <c r="M18" s="42"/>
      <c r="N18" s="42"/>
      <c r="O18" s="42"/>
    </row>
  </sheetData>
  <autoFilter ref="A3:O18" xr:uid="{90104E3E-E929-44B7-B097-8472736DB5B2}"/>
  <mergeCells count="3">
    <mergeCell ref="A1:O1"/>
    <mergeCell ref="A2:O2"/>
    <mergeCell ref="A18:O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9EAF-50FA-40D5-BCDC-343DE142FB71}">
  <dimension ref="A1:O22"/>
  <sheetViews>
    <sheetView topLeftCell="D1" zoomScale="70" zoomScaleNormal="70" workbookViewId="0">
      <pane ySplit="3" topLeftCell="A19" activePane="bottomLeft" state="frozen"/>
      <selection pane="bottomLeft" activeCell="J23" sqref="J23"/>
    </sheetView>
  </sheetViews>
  <sheetFormatPr baseColWidth="10" defaultColWidth="11.453125" defaultRowHeight="14.5" x14ac:dyDescent="0.35"/>
  <cols>
    <col min="1" max="1" width="15.453125" style="3" customWidth="1"/>
    <col min="2" max="2" width="17.453125" style="3" customWidth="1"/>
    <col min="3" max="3" width="21.26953125" style="3" customWidth="1"/>
    <col min="4" max="4" width="9.6328125" style="3" bestFit="1" customWidth="1"/>
    <col min="5" max="5" width="13.1796875" style="3" customWidth="1"/>
    <col min="6" max="7" width="13.1796875" style="10" customWidth="1"/>
    <col min="8" max="8" width="13.1796875" style="28" customWidth="1"/>
    <col min="9" max="9" width="14.7265625" style="3" customWidth="1"/>
    <col min="10" max="10" width="17.26953125" style="3" customWidth="1"/>
    <col min="11" max="11" width="22.81640625" style="4" customWidth="1"/>
    <col min="12" max="12" width="36.1796875" style="4" customWidth="1"/>
    <col min="13" max="14" width="24.1796875" style="4" customWidth="1"/>
    <col min="15" max="15" width="21.26953125" style="4" customWidth="1"/>
    <col min="16" max="16384" width="11.453125" style="3"/>
  </cols>
  <sheetData>
    <row r="1" spans="1:15" s="16" customFormat="1" ht="21" x14ac:dyDescent="0.35">
      <c r="A1" s="40" t="s">
        <v>0</v>
      </c>
      <c r="B1" s="40"/>
      <c r="C1" s="40"/>
      <c r="D1" s="40"/>
      <c r="E1" s="40"/>
      <c r="F1" s="40"/>
      <c r="G1" s="40"/>
      <c r="H1" s="40"/>
      <c r="I1" s="40"/>
      <c r="J1" s="40"/>
      <c r="K1" s="40"/>
      <c r="L1" s="40"/>
      <c r="M1" s="40"/>
      <c r="N1" s="40"/>
      <c r="O1" s="40"/>
    </row>
    <row r="2" spans="1:15" s="16" customFormat="1" ht="21" x14ac:dyDescent="0.35">
      <c r="A2" s="41" t="s">
        <v>1305</v>
      </c>
      <c r="B2" s="41"/>
      <c r="C2" s="41"/>
      <c r="D2" s="41"/>
      <c r="E2" s="41"/>
      <c r="F2" s="41"/>
      <c r="G2" s="41"/>
      <c r="H2" s="41"/>
      <c r="I2" s="41"/>
      <c r="J2" s="41"/>
      <c r="K2" s="41"/>
      <c r="L2" s="41"/>
      <c r="M2" s="41"/>
      <c r="N2" s="41"/>
      <c r="O2" s="41"/>
    </row>
    <row r="3" spans="1:15" s="17" customFormat="1" ht="43.5" x14ac:dyDescent="0.35">
      <c r="A3" s="37" t="s">
        <v>1</v>
      </c>
      <c r="B3" s="37" t="s">
        <v>2</v>
      </c>
      <c r="C3" s="37" t="s">
        <v>3</v>
      </c>
      <c r="D3" s="37" t="s">
        <v>1160</v>
      </c>
      <c r="E3" s="37" t="s">
        <v>1159</v>
      </c>
      <c r="F3" s="38" t="s">
        <v>893</v>
      </c>
      <c r="G3" s="38" t="s">
        <v>894</v>
      </c>
      <c r="H3" s="39" t="s">
        <v>1156</v>
      </c>
      <c r="I3" s="37" t="s">
        <v>4</v>
      </c>
      <c r="J3" s="37" t="s">
        <v>5</v>
      </c>
      <c r="K3" s="37" t="s">
        <v>6</v>
      </c>
      <c r="L3" s="37" t="s">
        <v>7</v>
      </c>
      <c r="M3" s="37" t="s">
        <v>8</v>
      </c>
      <c r="N3" s="37" t="s">
        <v>9</v>
      </c>
      <c r="O3" s="37" t="s">
        <v>10</v>
      </c>
    </row>
    <row r="4" spans="1:15" ht="130.5" x14ac:dyDescent="0.35">
      <c r="A4" s="13" t="s">
        <v>677</v>
      </c>
      <c r="B4" s="13" t="s">
        <v>166</v>
      </c>
      <c r="C4" s="13" t="s">
        <v>923</v>
      </c>
      <c r="D4" s="12" t="s">
        <v>14</v>
      </c>
      <c r="E4" s="12" t="s">
        <v>642</v>
      </c>
      <c r="F4" s="27">
        <v>43346</v>
      </c>
      <c r="G4" s="27">
        <v>43349</v>
      </c>
      <c r="H4" s="29">
        <f t="shared" ref="H4:H21" si="0">NETWORKDAYS(F4,G4)</f>
        <v>4</v>
      </c>
      <c r="I4" s="13" t="s">
        <v>34</v>
      </c>
      <c r="J4" s="13" t="s">
        <v>678</v>
      </c>
      <c r="K4" s="14" t="s">
        <v>679</v>
      </c>
      <c r="L4" s="14" t="s">
        <v>680</v>
      </c>
      <c r="M4" s="14" t="s">
        <v>681</v>
      </c>
      <c r="N4" s="14" t="s">
        <v>20</v>
      </c>
      <c r="O4" s="14"/>
    </row>
    <row r="5" spans="1:15" ht="58" x14ac:dyDescent="0.35">
      <c r="A5" s="13" t="s">
        <v>654</v>
      </c>
      <c r="B5" s="13" t="s">
        <v>607</v>
      </c>
      <c r="C5" s="13" t="s">
        <v>923</v>
      </c>
      <c r="D5" s="12" t="s">
        <v>14</v>
      </c>
      <c r="E5" s="12" t="s">
        <v>901</v>
      </c>
      <c r="F5" s="27">
        <v>43347</v>
      </c>
      <c r="G5" s="27">
        <v>43350</v>
      </c>
      <c r="H5" s="29">
        <f t="shared" si="0"/>
        <v>4</v>
      </c>
      <c r="I5" s="13" t="s">
        <v>222</v>
      </c>
      <c r="J5" s="13" t="s">
        <v>682</v>
      </c>
      <c r="K5" s="14" t="s">
        <v>683</v>
      </c>
      <c r="L5" s="14" t="s">
        <v>46</v>
      </c>
      <c r="M5" s="14" t="s">
        <v>684</v>
      </c>
      <c r="N5" s="14" t="s">
        <v>20</v>
      </c>
      <c r="O5" s="14"/>
    </row>
    <row r="6" spans="1:15" ht="116" x14ac:dyDescent="0.35">
      <c r="A6" s="13" t="s">
        <v>685</v>
      </c>
      <c r="B6" s="13" t="s">
        <v>686</v>
      </c>
      <c r="C6" s="13" t="s">
        <v>923</v>
      </c>
      <c r="D6" s="13" t="s">
        <v>14</v>
      </c>
      <c r="E6" s="13" t="s">
        <v>687</v>
      </c>
      <c r="F6" s="27">
        <v>43353</v>
      </c>
      <c r="G6" s="27">
        <v>43354</v>
      </c>
      <c r="H6" s="29">
        <f t="shared" si="0"/>
        <v>2</v>
      </c>
      <c r="I6" s="13" t="s">
        <v>73</v>
      </c>
      <c r="J6" s="13" t="s">
        <v>688</v>
      </c>
      <c r="K6" s="14" t="s">
        <v>689</v>
      </c>
      <c r="L6" s="23" t="s">
        <v>690</v>
      </c>
      <c r="M6" s="14" t="s">
        <v>170</v>
      </c>
      <c r="N6" s="14" t="s">
        <v>20</v>
      </c>
      <c r="O6" s="14"/>
    </row>
    <row r="7" spans="1:15" ht="43.5" x14ac:dyDescent="0.35">
      <c r="A7" s="13" t="s">
        <v>691</v>
      </c>
      <c r="B7" s="13" t="s">
        <v>692</v>
      </c>
      <c r="C7" s="13" t="s">
        <v>693</v>
      </c>
      <c r="D7" s="13" t="s">
        <v>14</v>
      </c>
      <c r="E7" s="22" t="s">
        <v>405</v>
      </c>
      <c r="F7" s="27">
        <v>43353</v>
      </c>
      <c r="G7" s="27">
        <v>43356</v>
      </c>
      <c r="H7" s="29">
        <f t="shared" si="0"/>
        <v>4</v>
      </c>
      <c r="I7" s="13" t="s">
        <v>140</v>
      </c>
      <c r="J7" s="13" t="s">
        <v>27</v>
      </c>
      <c r="K7" s="14" t="s">
        <v>694</v>
      </c>
      <c r="L7" s="23" t="s">
        <v>46</v>
      </c>
      <c r="M7" s="14" t="s">
        <v>30</v>
      </c>
      <c r="N7" s="14" t="s">
        <v>20</v>
      </c>
      <c r="O7" s="14"/>
    </row>
    <row r="8" spans="1:15" ht="87" x14ac:dyDescent="0.35">
      <c r="A8" s="13" t="s">
        <v>695</v>
      </c>
      <c r="B8" s="13" t="s">
        <v>696</v>
      </c>
      <c r="C8" s="13" t="s">
        <v>980</v>
      </c>
      <c r="D8" s="13" t="s">
        <v>14</v>
      </c>
      <c r="E8" s="22" t="s">
        <v>697</v>
      </c>
      <c r="F8" s="27">
        <v>43353</v>
      </c>
      <c r="G8" s="27">
        <v>43357</v>
      </c>
      <c r="H8" s="29">
        <f t="shared" si="0"/>
        <v>5</v>
      </c>
      <c r="I8" s="13" t="s">
        <v>154</v>
      </c>
      <c r="J8" s="13" t="s">
        <v>287</v>
      </c>
      <c r="K8" s="14" t="s">
        <v>698</v>
      </c>
      <c r="L8" s="23" t="s">
        <v>46</v>
      </c>
      <c r="M8" s="14" t="s">
        <v>30</v>
      </c>
      <c r="N8" s="14" t="s">
        <v>20</v>
      </c>
      <c r="O8" s="14"/>
    </row>
    <row r="9" spans="1:15" ht="87" x14ac:dyDescent="0.35">
      <c r="A9" s="13" t="s">
        <v>699</v>
      </c>
      <c r="B9" s="13" t="s">
        <v>700</v>
      </c>
      <c r="C9" s="13" t="s">
        <v>980</v>
      </c>
      <c r="D9" s="13" t="s">
        <v>14</v>
      </c>
      <c r="E9" s="22" t="s">
        <v>697</v>
      </c>
      <c r="F9" s="27">
        <v>43353</v>
      </c>
      <c r="G9" s="27">
        <v>43364</v>
      </c>
      <c r="H9" s="29">
        <f t="shared" si="0"/>
        <v>10</v>
      </c>
      <c r="I9" s="13" t="s">
        <v>393</v>
      </c>
      <c r="J9" s="13" t="s">
        <v>287</v>
      </c>
      <c r="K9" s="14" t="s">
        <v>701</v>
      </c>
      <c r="L9" s="23" t="s">
        <v>46</v>
      </c>
      <c r="M9" s="14" t="s">
        <v>702</v>
      </c>
      <c r="N9" s="14" t="s">
        <v>20</v>
      </c>
      <c r="O9" s="14"/>
    </row>
    <row r="10" spans="1:15" ht="87" x14ac:dyDescent="0.35">
      <c r="A10" s="13" t="s">
        <v>703</v>
      </c>
      <c r="B10" s="13" t="s">
        <v>32</v>
      </c>
      <c r="C10" s="13" t="s">
        <v>923</v>
      </c>
      <c r="D10" s="13" t="s">
        <v>14</v>
      </c>
      <c r="E10" s="22" t="s">
        <v>704</v>
      </c>
      <c r="F10" s="27">
        <v>43354</v>
      </c>
      <c r="G10" s="27">
        <v>43356</v>
      </c>
      <c r="H10" s="29">
        <f t="shared" si="0"/>
        <v>3</v>
      </c>
      <c r="I10" s="13" t="s">
        <v>99</v>
      </c>
      <c r="J10" s="13" t="s">
        <v>705</v>
      </c>
      <c r="K10" s="14" t="s">
        <v>706</v>
      </c>
      <c r="L10" s="14" t="s">
        <v>707</v>
      </c>
      <c r="M10" s="14" t="s">
        <v>121</v>
      </c>
      <c r="N10" s="14" t="s">
        <v>20</v>
      </c>
      <c r="O10" s="14"/>
    </row>
    <row r="11" spans="1:15" ht="87" x14ac:dyDescent="0.35">
      <c r="A11" s="13" t="s">
        <v>708</v>
      </c>
      <c r="B11" s="13" t="s">
        <v>71</v>
      </c>
      <c r="C11" s="13" t="s">
        <v>923</v>
      </c>
      <c r="D11" s="13" t="s">
        <v>14</v>
      </c>
      <c r="E11" s="22" t="s">
        <v>704</v>
      </c>
      <c r="F11" s="27">
        <v>43354</v>
      </c>
      <c r="G11" s="27">
        <v>43356</v>
      </c>
      <c r="H11" s="29">
        <f t="shared" si="0"/>
        <v>3</v>
      </c>
      <c r="I11" s="13" t="s">
        <v>99</v>
      </c>
      <c r="J11" s="13" t="s">
        <v>705</v>
      </c>
      <c r="K11" s="14" t="s">
        <v>706</v>
      </c>
      <c r="L11" s="14" t="s">
        <v>707</v>
      </c>
      <c r="M11" s="14" t="s">
        <v>121</v>
      </c>
      <c r="N11" s="14" t="s">
        <v>20</v>
      </c>
      <c r="O11" s="14"/>
    </row>
    <row r="12" spans="1:15" ht="155.25" customHeight="1" x14ac:dyDescent="0.35">
      <c r="A12" s="13" t="s">
        <v>709</v>
      </c>
      <c r="B12" s="13" t="s">
        <v>379</v>
      </c>
      <c r="C12" s="13" t="s">
        <v>24</v>
      </c>
      <c r="D12" s="12" t="s">
        <v>14</v>
      </c>
      <c r="E12" s="12" t="s">
        <v>908</v>
      </c>
      <c r="F12" s="27">
        <v>43355</v>
      </c>
      <c r="G12" s="27">
        <v>43357</v>
      </c>
      <c r="H12" s="29">
        <f t="shared" si="0"/>
        <v>3</v>
      </c>
      <c r="I12" s="13" t="s">
        <v>264</v>
      </c>
      <c r="J12" s="13" t="s">
        <v>710</v>
      </c>
      <c r="K12" s="14" t="s">
        <v>711</v>
      </c>
      <c r="L12" s="7" t="s">
        <v>909</v>
      </c>
      <c r="M12" s="14" t="s">
        <v>712</v>
      </c>
      <c r="N12" s="14" t="s">
        <v>20</v>
      </c>
      <c r="O12" s="14"/>
    </row>
    <row r="13" spans="1:15" ht="75.75" customHeight="1" x14ac:dyDescent="0.35">
      <c r="A13" s="13" t="s">
        <v>713</v>
      </c>
      <c r="B13" s="13" t="s">
        <v>538</v>
      </c>
      <c r="C13" s="13" t="s">
        <v>539</v>
      </c>
      <c r="D13" s="13" t="s">
        <v>14</v>
      </c>
      <c r="E13" s="24" t="s">
        <v>768</v>
      </c>
      <c r="F13" s="27">
        <v>43360</v>
      </c>
      <c r="G13" s="27">
        <v>43362</v>
      </c>
      <c r="H13" s="29">
        <f t="shared" si="0"/>
        <v>3</v>
      </c>
      <c r="I13" s="13" t="s">
        <v>286</v>
      </c>
      <c r="J13" s="13" t="s">
        <v>714</v>
      </c>
      <c r="K13" s="14" t="s">
        <v>715</v>
      </c>
      <c r="L13" s="14" t="s">
        <v>716</v>
      </c>
      <c r="M13" s="14" t="s">
        <v>717</v>
      </c>
      <c r="N13" s="14" t="s">
        <v>20</v>
      </c>
      <c r="O13" s="14"/>
    </row>
    <row r="14" spans="1:15" ht="130.5" x14ac:dyDescent="0.35">
      <c r="A14" s="13" t="s">
        <v>718</v>
      </c>
      <c r="B14" s="13" t="s">
        <v>208</v>
      </c>
      <c r="C14" s="13" t="s">
        <v>126</v>
      </c>
      <c r="D14" s="12" t="s">
        <v>14</v>
      </c>
      <c r="E14" s="12" t="s">
        <v>719</v>
      </c>
      <c r="F14" s="27">
        <v>43360</v>
      </c>
      <c r="G14" s="27">
        <v>43364</v>
      </c>
      <c r="H14" s="29">
        <f t="shared" si="0"/>
        <v>5</v>
      </c>
      <c r="I14" s="13" t="s">
        <v>286</v>
      </c>
      <c r="J14" s="13" t="s">
        <v>211</v>
      </c>
      <c r="K14" s="14" t="s">
        <v>720</v>
      </c>
      <c r="L14" s="14" t="s">
        <v>721</v>
      </c>
      <c r="M14" s="14" t="s">
        <v>121</v>
      </c>
      <c r="N14" s="14" t="s">
        <v>20</v>
      </c>
      <c r="O14" s="14"/>
    </row>
    <row r="15" spans="1:15" ht="101.5" x14ac:dyDescent="0.35">
      <c r="A15" s="13" t="s">
        <v>722</v>
      </c>
      <c r="B15" s="13" t="s">
        <v>723</v>
      </c>
      <c r="C15" s="13" t="s">
        <v>980</v>
      </c>
      <c r="D15" s="12" t="s">
        <v>14</v>
      </c>
      <c r="E15" s="12" t="s">
        <v>724</v>
      </c>
      <c r="F15" s="27">
        <v>43363</v>
      </c>
      <c r="G15" s="27">
        <v>43363</v>
      </c>
      <c r="H15" s="29">
        <f t="shared" si="0"/>
        <v>1</v>
      </c>
      <c r="I15" s="13" t="s">
        <v>264</v>
      </c>
      <c r="J15" s="13" t="s">
        <v>350</v>
      </c>
      <c r="K15" s="14" t="s">
        <v>725</v>
      </c>
      <c r="L15" s="14" t="s">
        <v>726</v>
      </c>
      <c r="M15" s="14" t="s">
        <v>727</v>
      </c>
      <c r="N15" s="14" t="s">
        <v>20</v>
      </c>
      <c r="O15" s="14"/>
    </row>
    <row r="16" spans="1:15" ht="409.5" x14ac:dyDescent="0.35">
      <c r="A16" s="13" t="s">
        <v>728</v>
      </c>
      <c r="B16" s="13" t="s">
        <v>116</v>
      </c>
      <c r="C16" s="13" t="s">
        <v>117</v>
      </c>
      <c r="D16" s="13" t="s">
        <v>14</v>
      </c>
      <c r="E16" s="13" t="s">
        <v>729</v>
      </c>
      <c r="F16" s="27">
        <v>43366</v>
      </c>
      <c r="G16" s="27">
        <v>43370</v>
      </c>
      <c r="H16" s="29">
        <f t="shared" si="0"/>
        <v>4</v>
      </c>
      <c r="I16" s="13" t="s">
        <v>238</v>
      </c>
      <c r="J16" s="13" t="s">
        <v>106</v>
      </c>
      <c r="K16" s="14" t="s">
        <v>730</v>
      </c>
      <c r="L16" s="14" t="s">
        <v>731</v>
      </c>
      <c r="M16" s="14" t="s">
        <v>62</v>
      </c>
      <c r="N16" s="7" t="s">
        <v>732</v>
      </c>
      <c r="O16" s="14"/>
    </row>
    <row r="17" spans="1:15" ht="101.5" x14ac:dyDescent="0.35">
      <c r="A17" s="13" t="s">
        <v>733</v>
      </c>
      <c r="B17" s="13" t="s">
        <v>734</v>
      </c>
      <c r="C17" s="13" t="s">
        <v>126</v>
      </c>
      <c r="D17" s="12" t="s">
        <v>14</v>
      </c>
      <c r="E17" s="12" t="s">
        <v>910</v>
      </c>
      <c r="F17" s="27">
        <v>43367</v>
      </c>
      <c r="G17" s="27">
        <v>43371</v>
      </c>
      <c r="H17" s="29">
        <f t="shared" si="0"/>
        <v>5</v>
      </c>
      <c r="I17" s="13" t="s">
        <v>44</v>
      </c>
      <c r="J17" s="13" t="s">
        <v>228</v>
      </c>
      <c r="K17" s="14" t="s">
        <v>735</v>
      </c>
      <c r="L17" s="14" t="s">
        <v>911</v>
      </c>
      <c r="M17" s="14" t="s">
        <v>736</v>
      </c>
      <c r="N17" s="14" t="s">
        <v>20</v>
      </c>
      <c r="O17" s="14"/>
    </row>
    <row r="18" spans="1:15" ht="145" x14ac:dyDescent="0.35">
      <c r="A18" s="13" t="s">
        <v>737</v>
      </c>
      <c r="B18" s="13" t="s">
        <v>226</v>
      </c>
      <c r="C18" s="13" t="s">
        <v>126</v>
      </c>
      <c r="D18" s="12" t="s">
        <v>79</v>
      </c>
      <c r="E18" s="12" t="s">
        <v>79</v>
      </c>
      <c r="F18" s="27">
        <v>43367</v>
      </c>
      <c r="G18" s="27">
        <v>43371</v>
      </c>
      <c r="H18" s="29">
        <f t="shared" si="0"/>
        <v>5</v>
      </c>
      <c r="I18" s="13" t="s">
        <v>44</v>
      </c>
      <c r="J18" s="13" t="s">
        <v>228</v>
      </c>
      <c r="K18" s="14" t="s">
        <v>735</v>
      </c>
      <c r="L18" s="13" t="s">
        <v>334</v>
      </c>
      <c r="M18" s="14" t="s">
        <v>736</v>
      </c>
      <c r="N18" s="14" t="s">
        <v>20</v>
      </c>
      <c r="O18" s="14" t="s">
        <v>738</v>
      </c>
    </row>
    <row r="19" spans="1:15" ht="87" x14ac:dyDescent="0.35">
      <c r="A19" s="13" t="s">
        <v>739</v>
      </c>
      <c r="B19" s="13" t="s">
        <v>740</v>
      </c>
      <c r="C19" s="13" t="s">
        <v>866</v>
      </c>
      <c r="D19" s="13" t="s">
        <v>14</v>
      </c>
      <c r="E19" s="13" t="s">
        <v>910</v>
      </c>
      <c r="F19" s="27">
        <v>43367</v>
      </c>
      <c r="G19" s="27">
        <v>43371</v>
      </c>
      <c r="H19" s="29">
        <f t="shared" si="0"/>
        <v>5</v>
      </c>
      <c r="I19" s="13" t="s">
        <v>393</v>
      </c>
      <c r="J19" s="13" t="s">
        <v>710</v>
      </c>
      <c r="K19" s="14" t="s">
        <v>741</v>
      </c>
      <c r="L19" s="14" t="s">
        <v>912</v>
      </c>
      <c r="M19" s="14" t="s">
        <v>742</v>
      </c>
      <c r="N19" s="14" t="s">
        <v>20</v>
      </c>
      <c r="O19" s="14"/>
    </row>
    <row r="20" spans="1:15" ht="87" x14ac:dyDescent="0.35">
      <c r="A20" s="13" t="s">
        <v>739</v>
      </c>
      <c r="B20" s="13" t="s">
        <v>743</v>
      </c>
      <c r="C20" s="13" t="s">
        <v>866</v>
      </c>
      <c r="D20" s="13" t="s">
        <v>14</v>
      </c>
      <c r="E20" s="13" t="s">
        <v>910</v>
      </c>
      <c r="F20" s="27">
        <v>43367</v>
      </c>
      <c r="G20" s="27">
        <v>43371</v>
      </c>
      <c r="H20" s="29">
        <f t="shared" si="0"/>
        <v>5</v>
      </c>
      <c r="I20" s="13" t="s">
        <v>393</v>
      </c>
      <c r="J20" s="13" t="s">
        <v>710</v>
      </c>
      <c r="K20" s="14" t="s">
        <v>741</v>
      </c>
      <c r="L20" s="14" t="s">
        <v>912</v>
      </c>
      <c r="M20" s="14" t="s">
        <v>742</v>
      </c>
      <c r="N20" s="14" t="s">
        <v>20</v>
      </c>
      <c r="O20" s="14"/>
    </row>
    <row r="21" spans="1:15" ht="87" x14ac:dyDescent="0.35">
      <c r="A21" s="13" t="s">
        <v>744</v>
      </c>
      <c r="B21" s="13" t="s">
        <v>619</v>
      </c>
      <c r="C21" s="13" t="s">
        <v>866</v>
      </c>
      <c r="D21" s="13" t="s">
        <v>14</v>
      </c>
      <c r="E21" s="13" t="s">
        <v>910</v>
      </c>
      <c r="F21" s="27">
        <v>43367</v>
      </c>
      <c r="G21" s="27">
        <v>43371</v>
      </c>
      <c r="H21" s="29">
        <f t="shared" si="0"/>
        <v>5</v>
      </c>
      <c r="I21" s="13" t="s">
        <v>393</v>
      </c>
      <c r="J21" s="13" t="s">
        <v>710</v>
      </c>
      <c r="K21" s="14" t="s">
        <v>741</v>
      </c>
      <c r="L21" s="14" t="s">
        <v>912</v>
      </c>
      <c r="M21" s="14" t="s">
        <v>742</v>
      </c>
      <c r="N21" s="14" t="s">
        <v>20</v>
      </c>
      <c r="O21" s="14"/>
    </row>
    <row r="22" spans="1:15" ht="15.5" x14ac:dyDescent="0.35">
      <c r="A22" s="42" t="s">
        <v>1157</v>
      </c>
      <c r="B22" s="42"/>
      <c r="C22" s="42"/>
      <c r="D22" s="42"/>
      <c r="E22" s="42"/>
      <c r="F22" s="42"/>
      <c r="G22" s="42"/>
      <c r="H22" s="42"/>
      <c r="I22" s="42"/>
      <c r="J22" s="42"/>
      <c r="K22" s="42"/>
      <c r="L22" s="42"/>
      <c r="M22" s="42"/>
      <c r="N22" s="42"/>
      <c r="O22" s="42"/>
    </row>
  </sheetData>
  <autoFilter ref="A3:O22" xr:uid="{C723DB0D-D5F8-4BFA-8F67-05D31F9E8A9F}"/>
  <mergeCells count="3">
    <mergeCell ref="A1:O1"/>
    <mergeCell ref="A2:O2"/>
    <mergeCell ref="A22:O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Ene</vt:lpstr>
      <vt:lpstr>Feb</vt:lpstr>
      <vt:lpstr>Mar</vt:lpstr>
      <vt:lpstr>Abr</vt:lpstr>
      <vt:lpstr>May</vt:lpstr>
      <vt:lpstr>Jun</vt:lpstr>
      <vt:lpstr>Jul</vt:lpstr>
      <vt:lpstr>Ago</vt:lpstr>
      <vt:lpstr>Sept</vt:lpstr>
      <vt:lpstr>Oct</vt:lpstr>
      <vt:lpstr>Nov</vt:lpstr>
      <vt:lpstr>Dic</vt:lpstr>
      <vt:lpstr>Declinaciones</vt:lpstr>
      <vt:lpstr>Otras instituciones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dc:creator>
  <cp:lastModifiedBy>Adriana</cp:lastModifiedBy>
  <dcterms:created xsi:type="dcterms:W3CDTF">2019-04-04T17:17:23Z</dcterms:created>
  <dcterms:modified xsi:type="dcterms:W3CDTF">2019-05-14T17:25:48Z</dcterms:modified>
</cp:coreProperties>
</file>