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Balanza de Comprobación" sheetId="15" r:id="rId1"/>
    <sheet name="BalanceGeneral_Situacion" sheetId="1" r:id="rId2"/>
    <sheet name="EstadoResultados_Rendimiento" sheetId="3" r:id="rId3"/>
    <sheet name="Hoja1" sheetId="8" state="hidden" r:id="rId4"/>
    <sheet name="Estado Flujo de Efectivo" sheetId="17" r:id="rId5"/>
    <sheet name="Estado de Cambios en Patrimonio" sheetId="16" r:id="rId6"/>
    <sheet name="EstadoEjecucionPresupuestaria" sheetId="7" state="hidden" r:id="rId7"/>
  </sheets>
  <definedNames>
    <definedName name="_xlnm._FilterDatabase" localSheetId="1" hidden="1">BalanceGeneral_Situacion!$A$9:$WVN$196</definedName>
    <definedName name="_xlnm._FilterDatabase" localSheetId="0" hidden="1">'Balanza de Comprobación'!$A$8:$O$78</definedName>
    <definedName name="_xlnm.Print_Area" localSheetId="1">BalanceGeneral_Situacion!$A$3:$F$201</definedName>
    <definedName name="_xlnm.Print_Area" localSheetId="0">'Balanza de Comprobación'!$A$1:$G$84</definedName>
    <definedName name="_xlnm.Print_Area" localSheetId="5">'Estado de Cambios en Patrimonio'!$A$1:$J$32</definedName>
    <definedName name="_xlnm.Print_Area" localSheetId="4">'Estado Flujo de Efectivo'!$A$1:$E$62</definedName>
    <definedName name="_xlnm.Print_Area" localSheetId="2">EstadoResultados_Rendimiento!$A$1:$F$243</definedName>
    <definedName name="_xlnm.Print_Titles" localSheetId="1">BalanceGeneral_Situacion!$1:$8</definedName>
    <definedName name="_xlnm.Print_Titles" localSheetId="0">'Balanza de Comprobación'!$1:$8</definedName>
    <definedName name="_xlnm.Print_Titles" localSheetId="2">EstadoResultados_Rendimiento!$1:$6</definedName>
  </definedNames>
  <calcPr calcId="145621"/>
</workbook>
</file>

<file path=xl/calcChain.xml><?xml version="1.0" encoding="utf-8"?>
<calcChain xmlns="http://schemas.openxmlformats.org/spreadsheetml/2006/main">
  <c r="E200" i="1" l="1"/>
  <c r="B200" i="1"/>
  <c r="D199" i="1"/>
  <c r="A199" i="1"/>
  <c r="D184" i="1"/>
  <c r="G20" i="16"/>
  <c r="J20" i="16"/>
  <c r="D221" i="3"/>
  <c r="D213" i="3"/>
  <c r="D140" i="3"/>
  <c r="D101" i="3"/>
  <c r="D52" i="3"/>
  <c r="D130" i="1"/>
  <c r="D124" i="1"/>
  <c r="D42" i="1"/>
  <c r="D25" i="1"/>
  <c r="D13" i="1"/>
  <c r="F16" i="1"/>
  <c r="F17" i="1"/>
  <c r="F18" i="1"/>
  <c r="F19" i="1"/>
  <c r="F20" i="1"/>
  <c r="F22" i="1"/>
  <c r="F23" i="1"/>
  <c r="F24" i="1"/>
  <c r="F26" i="1"/>
  <c r="F27" i="1"/>
  <c r="F28" i="1"/>
  <c r="F29" i="1"/>
  <c r="F30" i="1"/>
  <c r="F31" i="1"/>
  <c r="F32" i="1"/>
  <c r="F33" i="1"/>
  <c r="F34" i="1"/>
  <c r="F35" i="1"/>
  <c r="F36" i="1"/>
  <c r="F39" i="1"/>
  <c r="F40" i="1"/>
  <c r="F41" i="1"/>
  <c r="F45" i="1"/>
  <c r="F46" i="1"/>
  <c r="D67" i="1"/>
  <c r="A2" i="1"/>
  <c r="A1" i="3"/>
  <c r="A1" i="17"/>
  <c r="A1" i="16"/>
  <c r="C10" i="16"/>
  <c r="E169" i="1"/>
  <c r="E121" i="1"/>
  <c r="D147" i="3"/>
  <c r="D157" i="3"/>
  <c r="D121" i="1"/>
  <c r="D12" i="1"/>
  <c r="J27" i="16"/>
  <c r="J26" i="16"/>
  <c r="J25" i="16"/>
  <c r="J24" i="16"/>
  <c r="J23" i="16"/>
  <c r="J22" i="16"/>
  <c r="J19" i="16"/>
  <c r="J18" i="16"/>
  <c r="J17" i="16"/>
  <c r="J16" i="16"/>
  <c r="J15" i="16"/>
  <c r="J14" i="16"/>
  <c r="J13" i="16"/>
  <c r="J12" i="16"/>
  <c r="J11" i="16"/>
  <c r="J9" i="16"/>
  <c r="Z3" i="17"/>
  <c r="AC3" i="17" s="1"/>
  <c r="H17" i="7"/>
  <c r="J17" i="7"/>
  <c r="J33" i="7"/>
  <c r="I33" i="7"/>
  <c r="J32" i="7"/>
  <c r="I32" i="7"/>
  <c r="J31" i="7"/>
  <c r="I31" i="7"/>
  <c r="J30" i="7"/>
  <c r="I30" i="7"/>
  <c r="J29" i="7"/>
  <c r="I29" i="7"/>
  <c r="J28" i="7"/>
  <c r="I28" i="7"/>
  <c r="J27" i="7"/>
  <c r="I27" i="7"/>
  <c r="J26" i="7"/>
  <c r="I26" i="7"/>
  <c r="J25" i="7"/>
  <c r="I25" i="7"/>
  <c r="J24" i="7"/>
  <c r="I24" i="7"/>
  <c r="J23" i="7"/>
  <c r="I23" i="7"/>
  <c r="J22" i="7"/>
  <c r="I22" i="7"/>
  <c r="I17" i="7"/>
  <c r="G22" i="7"/>
  <c r="G33" i="7"/>
  <c r="G32" i="7"/>
  <c r="G31" i="7"/>
  <c r="G30" i="7"/>
  <c r="G29" i="7"/>
  <c r="G28" i="7"/>
  <c r="G27" i="7"/>
  <c r="G26" i="7"/>
  <c r="G25" i="7"/>
  <c r="G24" i="7"/>
  <c r="G23" i="7"/>
  <c r="G13" i="7"/>
  <c r="G14" i="7"/>
  <c r="G15" i="7"/>
  <c r="G16" i="7"/>
  <c r="G17" i="7"/>
  <c r="G18" i="7"/>
  <c r="F19" i="7"/>
  <c r="F34" i="7"/>
  <c r="F36" i="7"/>
  <c r="G12" i="7"/>
  <c r="H12" i="7"/>
  <c r="H34" i="7"/>
  <c r="H36" i="7"/>
  <c r="D34" i="7"/>
  <c r="C34" i="7"/>
  <c r="D19" i="7"/>
  <c r="D36" i="7"/>
  <c r="C19" i="7"/>
  <c r="C36" i="7"/>
  <c r="E100" i="1"/>
  <c r="E220" i="3"/>
  <c r="E39" i="3"/>
  <c r="E100" i="3"/>
  <c r="E215" i="3"/>
  <c r="E211" i="3"/>
  <c r="E210" i="3"/>
  <c r="E202" i="3"/>
  <c r="D220" i="3"/>
  <c r="D215" i="3"/>
  <c r="D202" i="3"/>
  <c r="H45" i="8"/>
  <c r="H47" i="8"/>
  <c r="E131" i="3"/>
  <c r="E128" i="3"/>
  <c r="E122" i="3"/>
  <c r="E118" i="3"/>
  <c r="E110" i="3"/>
  <c r="E107" i="3"/>
  <c r="E95" i="3"/>
  <c r="E91" i="3"/>
  <c r="E90" i="3"/>
  <c r="E81" i="3"/>
  <c r="E77" i="3"/>
  <c r="E73" i="3"/>
  <c r="E70" i="3"/>
  <c r="E60" i="3"/>
  <c r="E57" i="3"/>
  <c r="E53" i="3"/>
  <c r="E50" i="3"/>
  <c r="E47" i="3"/>
  <c r="E44" i="3"/>
  <c r="E36" i="3"/>
  <c r="E32" i="3"/>
  <c r="E29" i="3"/>
  <c r="E25" i="3"/>
  <c r="E21" i="3"/>
  <c r="E14" i="3"/>
  <c r="D14" i="3"/>
  <c r="F14" i="3"/>
  <c r="D21" i="3"/>
  <c r="D25" i="3"/>
  <c r="D29" i="3"/>
  <c r="D36" i="3"/>
  <c r="F36" i="3"/>
  <c r="D44" i="3"/>
  <c r="F44" i="3"/>
  <c r="D53" i="3"/>
  <c r="D73" i="3"/>
  <c r="D77" i="3"/>
  <c r="F77" i="3"/>
  <c r="D81" i="3"/>
  <c r="D110" i="3"/>
  <c r="F110" i="3"/>
  <c r="D128" i="3"/>
  <c r="D28" i="16"/>
  <c r="D29" i="16"/>
  <c r="E28" i="16"/>
  <c r="E29" i="16"/>
  <c r="F28" i="16"/>
  <c r="F29" i="16"/>
  <c r="H28" i="16"/>
  <c r="H29" i="16"/>
  <c r="I28" i="16"/>
  <c r="I29" i="16"/>
  <c r="D211" i="3"/>
  <c r="D210" i="3"/>
  <c r="D100" i="3"/>
  <c r="H69" i="8"/>
  <c r="H38" i="8"/>
  <c r="H31" i="8"/>
  <c r="E66" i="1"/>
  <c r="D47" i="1"/>
  <c r="F139" i="3"/>
  <c r="F141" i="3"/>
  <c r="F142" i="3"/>
  <c r="F143" i="3"/>
  <c r="F144" i="3"/>
  <c r="F145" i="3"/>
  <c r="F146" i="3"/>
  <c r="F148" i="3"/>
  <c r="F149" i="3"/>
  <c r="F151" i="3"/>
  <c r="F153" i="3"/>
  <c r="F156" i="3"/>
  <c r="F161" i="3"/>
  <c r="F165" i="3"/>
  <c r="F167" i="3"/>
  <c r="F168" i="3"/>
  <c r="F170" i="3"/>
  <c r="F171" i="3"/>
  <c r="F172" i="3"/>
  <c r="F174" i="3"/>
  <c r="F175" i="3"/>
  <c r="F177" i="3"/>
  <c r="F178" i="3"/>
  <c r="F179" i="3"/>
  <c r="F180" i="3"/>
  <c r="F181" i="3"/>
  <c r="F182" i="3"/>
  <c r="F185" i="3"/>
  <c r="F186" i="3"/>
  <c r="F187" i="3"/>
  <c r="F188" i="3"/>
  <c r="F190" i="3"/>
  <c r="F191" i="3"/>
  <c r="F192" i="3"/>
  <c r="F193" i="3"/>
  <c r="F194" i="3"/>
  <c r="F195" i="3"/>
  <c r="F197" i="3"/>
  <c r="F198" i="3"/>
  <c r="F200" i="3"/>
  <c r="F201" i="3"/>
  <c r="F203" i="3"/>
  <c r="F204" i="3"/>
  <c r="F205" i="3"/>
  <c r="F206" i="3"/>
  <c r="F207" i="3"/>
  <c r="F208" i="3"/>
  <c r="F209" i="3"/>
  <c r="F214" i="3"/>
  <c r="F216" i="3"/>
  <c r="F217" i="3"/>
  <c r="F218" i="3"/>
  <c r="F223" i="3"/>
  <c r="F224" i="3"/>
  <c r="F225" i="3"/>
  <c r="F226" i="3"/>
  <c r="F228" i="3"/>
  <c r="F229" i="3"/>
  <c r="F231" i="3"/>
  <c r="F232" i="3"/>
  <c r="F233" i="3"/>
  <c r="E230" i="3"/>
  <c r="E227" i="3"/>
  <c r="D227" i="3"/>
  <c r="F227" i="3"/>
  <c r="E199" i="3"/>
  <c r="E196" i="3"/>
  <c r="E189" i="3"/>
  <c r="E184" i="3"/>
  <c r="D184" i="3"/>
  <c r="F184" i="3"/>
  <c r="E173" i="3"/>
  <c r="E169" i="3"/>
  <c r="E166" i="3"/>
  <c r="E163" i="3"/>
  <c r="E157" i="3"/>
  <c r="E147" i="3"/>
  <c r="E138" i="3"/>
  <c r="D230" i="3"/>
  <c r="D199" i="3"/>
  <c r="F199" i="3"/>
  <c r="D196" i="3"/>
  <c r="F196" i="3"/>
  <c r="D189" i="3"/>
  <c r="F189" i="3"/>
  <c r="D173" i="3"/>
  <c r="D169" i="3"/>
  <c r="F169" i="3"/>
  <c r="D166" i="3"/>
  <c r="D163" i="3"/>
  <c r="D138" i="3"/>
  <c r="F11" i="3"/>
  <c r="F12" i="3"/>
  <c r="F13" i="3"/>
  <c r="F15" i="3"/>
  <c r="F16" i="3"/>
  <c r="F17" i="3"/>
  <c r="F18" i="3"/>
  <c r="F19" i="3"/>
  <c r="F20" i="3"/>
  <c r="F21" i="3"/>
  <c r="F22" i="3"/>
  <c r="F23" i="3"/>
  <c r="F24" i="3"/>
  <c r="F26" i="3"/>
  <c r="F27" i="3"/>
  <c r="F28" i="3"/>
  <c r="F30" i="3"/>
  <c r="F33" i="3"/>
  <c r="F34" i="3"/>
  <c r="F35" i="3"/>
  <c r="F37" i="3"/>
  <c r="F40" i="3"/>
  <c r="F41" i="3"/>
  <c r="F43" i="3"/>
  <c r="F45" i="3"/>
  <c r="F46" i="3"/>
  <c r="F48" i="3"/>
  <c r="F49" i="3"/>
  <c r="F51" i="3"/>
  <c r="F53" i="3"/>
  <c r="F54" i="3"/>
  <c r="F55" i="3"/>
  <c r="F56" i="3"/>
  <c r="F58" i="3"/>
  <c r="F59" i="3"/>
  <c r="F61" i="3"/>
  <c r="F62" i="3"/>
  <c r="F63" i="3"/>
  <c r="F64" i="3"/>
  <c r="F65" i="3"/>
  <c r="F66" i="3"/>
  <c r="F67" i="3"/>
  <c r="F68" i="3"/>
  <c r="F69" i="3"/>
  <c r="F71" i="3"/>
  <c r="F73" i="3"/>
  <c r="F74" i="3"/>
  <c r="F75" i="3"/>
  <c r="F76" i="3"/>
  <c r="F78" i="3"/>
  <c r="F79" i="3"/>
  <c r="F80" i="3"/>
  <c r="F82" i="3"/>
  <c r="F83" i="3"/>
  <c r="F84" i="3"/>
  <c r="F85" i="3"/>
  <c r="F86" i="3"/>
  <c r="F87" i="3"/>
  <c r="F88" i="3"/>
  <c r="F89" i="3"/>
  <c r="F92" i="3"/>
  <c r="F94" i="3"/>
  <c r="F96" i="3"/>
  <c r="F97" i="3"/>
  <c r="F98" i="3"/>
  <c r="F102" i="3"/>
  <c r="F103" i="3"/>
  <c r="F104" i="3"/>
  <c r="F105" i="3"/>
  <c r="F106" i="3"/>
  <c r="F108" i="3"/>
  <c r="F109" i="3"/>
  <c r="F111" i="3"/>
  <c r="F112" i="3"/>
  <c r="F113" i="3"/>
  <c r="F114" i="3"/>
  <c r="F115" i="3"/>
  <c r="F116" i="3"/>
  <c r="F117" i="3"/>
  <c r="F119" i="3"/>
  <c r="F120" i="3"/>
  <c r="F121" i="3"/>
  <c r="F123" i="3"/>
  <c r="F124" i="3"/>
  <c r="F125" i="3"/>
  <c r="F126" i="3"/>
  <c r="F127" i="3"/>
  <c r="F128" i="3"/>
  <c r="F129" i="3"/>
  <c r="F130" i="3"/>
  <c r="F132" i="3"/>
  <c r="E10" i="3"/>
  <c r="E9" i="3"/>
  <c r="D131" i="3"/>
  <c r="F131" i="3"/>
  <c r="D122" i="3"/>
  <c r="F122" i="3"/>
  <c r="D118" i="3"/>
  <c r="F118" i="3"/>
  <c r="D107" i="3"/>
  <c r="F107" i="3"/>
  <c r="D95" i="3"/>
  <c r="D70" i="3"/>
  <c r="F70" i="3"/>
  <c r="D60" i="3"/>
  <c r="F60" i="3"/>
  <c r="D57" i="3"/>
  <c r="D50" i="3"/>
  <c r="D47" i="3"/>
  <c r="F47" i="3"/>
  <c r="D32" i="3"/>
  <c r="F32" i="3"/>
  <c r="D39" i="3"/>
  <c r="D10" i="3"/>
  <c r="D9" i="3"/>
  <c r="A5" i="1"/>
  <c r="A3" i="1"/>
  <c r="A2" i="3"/>
  <c r="F194" i="1"/>
  <c r="F193" i="1"/>
  <c r="F192" i="1"/>
  <c r="F191" i="1"/>
  <c r="F189" i="1"/>
  <c r="F188" i="1"/>
  <c r="F182" i="1"/>
  <c r="F181" i="1"/>
  <c r="F180" i="1"/>
  <c r="F179" i="1"/>
  <c r="F177" i="1"/>
  <c r="F176" i="1"/>
  <c r="F174" i="1"/>
  <c r="F173" i="1"/>
  <c r="F171" i="1"/>
  <c r="E172" i="1"/>
  <c r="E175" i="1"/>
  <c r="E178" i="1"/>
  <c r="E187" i="1"/>
  <c r="E190" i="1"/>
  <c r="D190" i="1"/>
  <c r="F190" i="1"/>
  <c r="D187" i="1"/>
  <c r="D186" i="1"/>
  <c r="D178" i="1"/>
  <c r="F178" i="1"/>
  <c r="D175" i="1"/>
  <c r="D172" i="1"/>
  <c r="F161" i="1"/>
  <c r="F160" i="1"/>
  <c r="F159" i="1"/>
  <c r="F157" i="1"/>
  <c r="F156" i="1"/>
  <c r="F154" i="1"/>
  <c r="F153" i="1"/>
  <c r="F151" i="1"/>
  <c r="F150" i="1"/>
  <c r="F149" i="1"/>
  <c r="F147" i="1"/>
  <c r="F146" i="1"/>
  <c r="F145" i="1"/>
  <c r="F144" i="1"/>
  <c r="F143" i="1"/>
  <c r="F142" i="1"/>
  <c r="F141" i="1"/>
  <c r="F140" i="1"/>
  <c r="F139" i="1"/>
  <c r="F138" i="1"/>
  <c r="F137" i="1"/>
  <c r="E158" i="1"/>
  <c r="E155" i="1"/>
  <c r="E136" i="1"/>
  <c r="E148" i="1"/>
  <c r="E152" i="1"/>
  <c r="E135" i="1"/>
  <c r="E162" i="1"/>
  <c r="D136" i="1"/>
  <c r="F136" i="1"/>
  <c r="E129" i="1"/>
  <c r="E126" i="1"/>
  <c r="E115" i="1"/>
  <c r="F132" i="1"/>
  <c r="F131" i="1"/>
  <c r="F130" i="1"/>
  <c r="F128" i="1"/>
  <c r="F127" i="1"/>
  <c r="F124" i="1"/>
  <c r="F122" i="1"/>
  <c r="F120" i="1"/>
  <c r="F119" i="1"/>
  <c r="F118" i="1"/>
  <c r="F117" i="1"/>
  <c r="F116" i="1"/>
  <c r="F114" i="1"/>
  <c r="F113" i="1"/>
  <c r="F112" i="1"/>
  <c r="F111" i="1"/>
  <c r="F110" i="1"/>
  <c r="F109" i="1"/>
  <c r="F108" i="1"/>
  <c r="F107" i="1"/>
  <c r="F106" i="1"/>
  <c r="F105" i="1"/>
  <c r="F102" i="1"/>
  <c r="D158" i="1"/>
  <c r="D155" i="1"/>
  <c r="D152" i="1"/>
  <c r="F152" i="1"/>
  <c r="D148" i="1"/>
  <c r="D129" i="1"/>
  <c r="D126" i="1"/>
  <c r="F126" i="1"/>
  <c r="D115" i="1"/>
  <c r="F91" i="1"/>
  <c r="F90" i="1"/>
  <c r="F89" i="1"/>
  <c r="F87" i="1"/>
  <c r="F86" i="1"/>
  <c r="F85" i="1"/>
  <c r="F84" i="1"/>
  <c r="F82" i="1"/>
  <c r="F81" i="1"/>
  <c r="F80" i="1"/>
  <c r="F79" i="1"/>
  <c r="F78" i="1"/>
  <c r="F77" i="1"/>
  <c r="F74" i="1"/>
  <c r="F73" i="1"/>
  <c r="F72" i="1"/>
  <c r="F71" i="1"/>
  <c r="F70" i="1"/>
  <c r="F69" i="1"/>
  <c r="F68" i="1"/>
  <c r="F65" i="1"/>
  <c r="F64" i="1"/>
  <c r="F63" i="1"/>
  <c r="F62" i="1"/>
  <c r="F61" i="1"/>
  <c r="F60" i="1"/>
  <c r="F59" i="1"/>
  <c r="F58" i="1"/>
  <c r="F56" i="1"/>
  <c r="F55" i="1"/>
  <c r="F54" i="1"/>
  <c r="F53" i="1"/>
  <c r="F52" i="1"/>
  <c r="E88" i="1"/>
  <c r="D88" i="1"/>
  <c r="F88" i="1"/>
  <c r="E83" i="1"/>
  <c r="E76" i="1"/>
  <c r="E57" i="1"/>
  <c r="E51" i="1"/>
  <c r="D51" i="1"/>
  <c r="D83" i="1"/>
  <c r="D76" i="1"/>
  <c r="D57" i="1"/>
  <c r="F57" i="1"/>
  <c r="E44" i="1"/>
  <c r="E38" i="1"/>
  <c r="E21" i="1"/>
  <c r="E15" i="1"/>
  <c r="D44" i="1"/>
  <c r="D21" i="1"/>
  <c r="D15" i="1"/>
  <c r="F95" i="3"/>
  <c r="F173" i="3"/>
  <c r="F148" i="1"/>
  <c r="F83" i="1"/>
  <c r="D38" i="1"/>
  <c r="F29" i="3"/>
  <c r="D100" i="1"/>
  <c r="F202" i="3"/>
  <c r="D66" i="1"/>
  <c r="D99" i="3"/>
  <c r="D219" i="3"/>
  <c r="F166" i="3"/>
  <c r="F230" i="3"/>
  <c r="F25" i="3"/>
  <c r="E72" i="3"/>
  <c r="G19" i="7"/>
  <c r="G34" i="7"/>
  <c r="G36" i="7"/>
  <c r="E183" i="3"/>
  <c r="E176" i="3"/>
  <c r="E137" i="3"/>
  <c r="F158" i="1"/>
  <c r="E8" i="3"/>
  <c r="F81" i="3"/>
  <c r="E99" i="3"/>
  <c r="F10" i="3"/>
  <c r="F57" i="3"/>
  <c r="E31" i="3"/>
  <c r="F129" i="1"/>
  <c r="E186" i="1"/>
  <c r="F186" i="1"/>
  <c r="E50" i="1"/>
  <c r="E92" i="1"/>
  <c r="F76" i="1"/>
  <c r="F172" i="1"/>
  <c r="F175" i="1"/>
  <c r="F15" i="1"/>
  <c r="F155" i="1"/>
  <c r="F115" i="1"/>
  <c r="E38" i="3"/>
  <c r="F9" i="3"/>
  <c r="D8" i="3"/>
  <c r="D183" i="3"/>
  <c r="F215" i="3"/>
  <c r="F187" i="1"/>
  <c r="D50" i="1"/>
  <c r="D92" i="1"/>
  <c r="E219" i="3"/>
  <c r="D72" i="3"/>
  <c r="F72" i="3"/>
  <c r="D135" i="1"/>
  <c r="D31" i="3"/>
  <c r="D38" i="3"/>
  <c r="E99" i="1"/>
  <c r="E98" i="1"/>
  <c r="A4" i="3"/>
  <c r="D99" i="1"/>
  <c r="D133" i="1"/>
  <c r="A2" i="16"/>
  <c r="A2" i="17" s="1"/>
  <c r="D169" i="1"/>
  <c r="F150" i="3"/>
  <c r="J10" i="16"/>
  <c r="C28" i="16"/>
  <c r="C29" i="16"/>
  <c r="D11" i="1"/>
  <c r="F31" i="3"/>
  <c r="E133" i="1"/>
  <c r="E163" i="1"/>
  <c r="E133" i="3"/>
  <c r="D176" i="3"/>
  <c r="F183" i="3"/>
  <c r="E234" i="3"/>
  <c r="D162" i="1"/>
  <c r="F162" i="1"/>
  <c r="F135" i="1"/>
  <c r="I38" i="8"/>
  <c r="D98" i="1"/>
  <c r="D48" i="1"/>
  <c r="D91" i="3"/>
  <c r="D163" i="1"/>
  <c r="E235" i="3"/>
  <c r="F176" i="3"/>
  <c r="D137" i="3"/>
  <c r="D93" i="1"/>
  <c r="D90" i="3"/>
  <c r="E56" i="17"/>
  <c r="D56" i="17"/>
  <c r="D234" i="3"/>
  <c r="D133" i="3"/>
  <c r="D235" i="3"/>
  <c r="I31" i="8"/>
  <c r="H70" i="8"/>
  <c r="E183" i="1"/>
  <c r="E12" i="1"/>
  <c r="I47" i="8"/>
  <c r="D185" i="1"/>
  <c r="E11" i="1"/>
  <c r="E168" i="1"/>
  <c r="D183" i="1"/>
  <c r="G21" i="16"/>
  <c r="J21" i="16"/>
  <c r="J28" i="16"/>
  <c r="J29" i="16"/>
  <c r="E48" i="1"/>
  <c r="E167" i="1"/>
  <c r="G28" i="16"/>
  <c r="G29" i="16"/>
  <c r="D168" i="1"/>
  <c r="E195" i="1"/>
  <c r="E93" i="1"/>
  <c r="D167" i="1"/>
  <c r="E196" i="1"/>
  <c r="D195" i="1"/>
  <c r="D196" i="1"/>
  <c r="D197" i="1"/>
  <c r="J30" i="16"/>
  <c r="AB3" i="17" l="1"/>
  <c r="AA3" i="17"/>
</calcChain>
</file>

<file path=xl/sharedStrings.xml><?xml version="1.0" encoding="utf-8"?>
<sst xmlns="http://schemas.openxmlformats.org/spreadsheetml/2006/main" count="1529" uniqueCount="1217">
  <si>
    <t>CONSEJO NACIONAL DE INVESTIGACION DE SALUD</t>
  </si>
  <si>
    <t>Balance de Comprobación</t>
  </si>
  <si>
    <t>Código Institucional:</t>
  </si>
  <si>
    <t>Moneda: CRC</t>
  </si>
  <si>
    <t>Período 2017</t>
  </si>
  <si>
    <t>CODIGO SEGMENTO</t>
  </si>
  <si>
    <t>CUENTA (REPORTAR MÁXIMO A NIVEL 8)</t>
  </si>
  <si>
    <t>NOMBRE CUENTA</t>
  </si>
  <si>
    <t>SALDO INICIAL</t>
  </si>
  <si>
    <t>DEBITOS PERIODO</t>
  </si>
  <si>
    <t>CREDITOS PERIODO</t>
  </si>
  <si>
    <t>SALDO FINAL</t>
  </si>
  <si>
    <t>3.1</t>
  </si>
  <si>
    <t>1.</t>
  </si>
  <si>
    <t>ACTIVO</t>
  </si>
  <si>
    <t>1.1.</t>
  </si>
  <si>
    <t>Activo Corriente</t>
  </si>
  <si>
    <t>1.1.1.</t>
  </si>
  <si>
    <t>Efectivo y equivalentes de efectivo</t>
  </si>
  <si>
    <t>1.1.1.01</t>
  </si>
  <si>
    <t>Efectivo</t>
  </si>
  <si>
    <t>1.1.1.01.02.</t>
  </si>
  <si>
    <t>Depósitos bancarios</t>
  </si>
  <si>
    <t>1.1.1.01.02.02.</t>
  </si>
  <si>
    <t>Depósitos bancarios en el sector público interno</t>
  </si>
  <si>
    <t>1.1.1.01.02.02.2.</t>
  </si>
  <si>
    <t>Cuentas corrientes en el sector público interno</t>
  </si>
  <si>
    <t>1.1.1.01.02.02.2.21103</t>
  </si>
  <si>
    <t>1.1.1.01.02.02.3.</t>
  </si>
  <si>
    <t>Caja Única</t>
  </si>
  <si>
    <t>1.1.1.01.02.02.3.11206</t>
  </si>
  <si>
    <t>1.1.3.</t>
  </si>
  <si>
    <t>Cuentas a cobrar a corto plazo</t>
  </si>
  <si>
    <t>1.1.3.04.</t>
  </si>
  <si>
    <t>Servicios y derechos a cobrar a corto plazo</t>
  </si>
  <si>
    <t>1.1.3.04.02.</t>
  </si>
  <si>
    <t>Derechos administrativos a cobrar c/p</t>
  </si>
  <si>
    <t>1.1.3.04.02.99.</t>
  </si>
  <si>
    <t>Otros derechos administrativos a cobrar c/p</t>
  </si>
  <si>
    <t>1.1.3.04.02.99.0</t>
  </si>
  <si>
    <t>1.1.3.04.02.99.0.00000</t>
  </si>
  <si>
    <t>1.1.4.</t>
  </si>
  <si>
    <t>Inventarios</t>
  </si>
  <si>
    <t>1.1.4.04.</t>
  </si>
  <si>
    <t>Bienes a Transferir sin contraprestación - Donaciones</t>
  </si>
  <si>
    <t>1.1.4.04.02.</t>
  </si>
  <si>
    <t>Propiedades, planta y equipos para transferir</t>
  </si>
  <si>
    <t>1.1.4.04.02.07.</t>
  </si>
  <si>
    <t>Equipos para computación para transferir</t>
  </si>
  <si>
    <t>1.2.</t>
  </si>
  <si>
    <t>Activo No Corriente</t>
  </si>
  <si>
    <t>1.2.5.</t>
  </si>
  <si>
    <t>Bienes no concesionados</t>
  </si>
  <si>
    <t>1.2.5.01.</t>
  </si>
  <si>
    <t>Propiedades, planta y equipos explotados</t>
  </si>
  <si>
    <t>1.2.5.01.06.</t>
  </si>
  <si>
    <t>Equipos y mobiliario de oficina</t>
  </si>
  <si>
    <t>1.2.5.01.06.99.</t>
  </si>
  <si>
    <t>Otros equipos y mobiliario</t>
  </si>
  <si>
    <t>1.2.5.01.06.99.1.</t>
  </si>
  <si>
    <t>Valores de origen</t>
  </si>
  <si>
    <t>1.2.5.01.06.99.3.</t>
  </si>
  <si>
    <t>Depreciaciones acumuladas *</t>
  </si>
  <si>
    <t>2.</t>
  </si>
  <si>
    <t>PASIVO</t>
  </si>
  <si>
    <t>2.1.</t>
  </si>
  <si>
    <t>Pasivo Corriente</t>
  </si>
  <si>
    <t>2.1.1.</t>
  </si>
  <si>
    <t>Deudas a corto plazo</t>
  </si>
  <si>
    <t>2.1.1.03.</t>
  </si>
  <si>
    <t>Transferencias a pagar a corto plazo</t>
  </si>
  <si>
    <t>2.1.1.03.02.</t>
  </si>
  <si>
    <t>Transferencias al sector público interno a pagar c/p</t>
  </si>
  <si>
    <t>2.1.1.03.02.01.</t>
  </si>
  <si>
    <t>Transferencias al Gobierno Central a pagar c/p</t>
  </si>
  <si>
    <t>2.1.1.03.02.01.0</t>
  </si>
  <si>
    <t>2.1.1.03.02.01.0.11206</t>
  </si>
  <si>
    <t>2.1.3.</t>
  </si>
  <si>
    <t>Fondos de terceros y en garantía</t>
  </si>
  <si>
    <t>2.1.3.03.</t>
  </si>
  <si>
    <t>Depósitos en garantía</t>
  </si>
  <si>
    <t>2.1.3.03.01.</t>
  </si>
  <si>
    <t xml:space="preserve">Depósitos en garantía del sector privado interno </t>
  </si>
  <si>
    <t>2.1.3.03.01.02.</t>
  </si>
  <si>
    <t xml:space="preserve">Depósitos en garantía de empresas privadas </t>
  </si>
  <si>
    <t>2.1.3.03.01.02.2</t>
  </si>
  <si>
    <t>2.1.9.</t>
  </si>
  <si>
    <t>Otros pasivos a corto plazo</t>
  </si>
  <si>
    <t>2.1.9.01.</t>
  </si>
  <si>
    <t>Ingresos a devengar a corto plazo</t>
  </si>
  <si>
    <t>2.1.9.01.99.</t>
  </si>
  <si>
    <t>Otros ingresos a devengar c/p</t>
  </si>
  <si>
    <t>2.1.9.01.99.99.</t>
  </si>
  <si>
    <t>Otros ingresos varios a devengar c/p</t>
  </si>
  <si>
    <t>3.</t>
  </si>
  <si>
    <t>PATRIMONIO</t>
  </si>
  <si>
    <t>3.1.</t>
  </si>
  <si>
    <t>Patrimonio público</t>
  </si>
  <si>
    <t>3.1.1.</t>
  </si>
  <si>
    <t>Capital</t>
  </si>
  <si>
    <t>3.1.1.01.</t>
  </si>
  <si>
    <t>Capital inicial</t>
  </si>
  <si>
    <t>3.1.1.01.01.</t>
  </si>
  <si>
    <t>Capital inicial a valores históricos</t>
  </si>
  <si>
    <t>3.1.5.</t>
  </si>
  <si>
    <t>Resultados acumulados</t>
  </si>
  <si>
    <t>3.1.5.01.</t>
  </si>
  <si>
    <t>Resultados acumulados de ejercicios anteriores</t>
  </si>
  <si>
    <t>3.1.5.01.02.</t>
  </si>
  <si>
    <t>Ajuste de resultados de ejercicios anteriores</t>
  </si>
  <si>
    <t>3.1.5.01.02.01.</t>
  </si>
  <si>
    <t>Ajustes  de Capital</t>
  </si>
  <si>
    <t>3.1.5.01.02.01.1.</t>
  </si>
  <si>
    <t>Ajuste por corrección de errores realizados retroactivamente</t>
  </si>
  <si>
    <t>4.</t>
  </si>
  <si>
    <t>INGRESOS</t>
  </si>
  <si>
    <t>4.4.</t>
  </si>
  <si>
    <t>Ingresos y resultados positivos por ventas</t>
  </si>
  <si>
    <t>4.4.2.</t>
  </si>
  <si>
    <t>Derechos administrativos</t>
  </si>
  <si>
    <t>4.4.2.99.</t>
  </si>
  <si>
    <t>Otros derechos administrativos</t>
  </si>
  <si>
    <t>4.4.2.99.99.</t>
  </si>
  <si>
    <t>Otros derechos administrativos varios</t>
  </si>
  <si>
    <t>4.9.</t>
  </si>
  <si>
    <t>Otros ingresos</t>
  </si>
  <si>
    <t>4.9.1.</t>
  </si>
  <si>
    <t>Resultados positivos por tenencia y por exposición a la inflación</t>
  </si>
  <si>
    <t>4.9.1.01.</t>
  </si>
  <si>
    <t>Diferencias de cambio positivas por activos</t>
  </si>
  <si>
    <t>4.9.1.01.02.</t>
  </si>
  <si>
    <t>Diferencias de cambio positivas por equivalentes de efectivo</t>
  </si>
  <si>
    <t>4.9.1.01.02.99.</t>
  </si>
  <si>
    <t>Diferencias de cambio positivas por otros equivalentes de efectivo</t>
  </si>
  <si>
    <t>4.9.1.01.02.99.1.</t>
  </si>
  <si>
    <t>Diferencias de cambio positivas por otros equivalentes de efectivo en el sector privado interno</t>
  </si>
  <si>
    <t>5.</t>
  </si>
  <si>
    <t>GASTOS</t>
  </si>
  <si>
    <t>5.1.</t>
  </si>
  <si>
    <t>Gastos de funcionamiento</t>
  </si>
  <si>
    <t>5.1.1.</t>
  </si>
  <si>
    <t>Gastos en personal</t>
  </si>
  <si>
    <t>5.1.1.02.</t>
  </si>
  <si>
    <t>Remuneraciones eventuales</t>
  </si>
  <si>
    <t>5.1.1.02.05.</t>
  </si>
  <si>
    <t>Dietas</t>
  </si>
  <si>
    <t>5.1.4.</t>
  </si>
  <si>
    <t>Consumo de bienes distintos de inventarios</t>
  </si>
  <si>
    <t>5.1.4.01.</t>
  </si>
  <si>
    <t>Consumo de bienes no concesionados</t>
  </si>
  <si>
    <t>5.1.4.01.01.</t>
  </si>
  <si>
    <t>Depreciaciones de propiedades, planta y equipos explotados</t>
  </si>
  <si>
    <t>5.1.4.01.01.06.</t>
  </si>
  <si>
    <t>Depreciaciones de equipos y mobiliario de oficina</t>
  </si>
  <si>
    <t>5.4.</t>
  </si>
  <si>
    <t>Transferencias</t>
  </si>
  <si>
    <t>5.4.1.</t>
  </si>
  <si>
    <t>Transferencias corrientes</t>
  </si>
  <si>
    <t>5.4.1.02.</t>
  </si>
  <si>
    <t>Transferencias corrientes al sector público interno</t>
  </si>
  <si>
    <t>5.4.1.02.02.</t>
  </si>
  <si>
    <t>Transferencias corrientes a Órganos Desconcentrados</t>
  </si>
  <si>
    <t>5.4.1.02.02.06.</t>
  </si>
  <si>
    <t>5.4.1.02.02.06.0</t>
  </si>
  <si>
    <t>5.4.1.02.02.06.0.12554</t>
  </si>
  <si>
    <t>Comisión Nacional de emergencia</t>
  </si>
  <si>
    <t>5.9.</t>
  </si>
  <si>
    <t>Otros gastos</t>
  </si>
  <si>
    <t>5.9.1.</t>
  </si>
  <si>
    <t>Resultados negativos por tenencia y por exposición a la inflación</t>
  </si>
  <si>
    <t>5.9.1.01.</t>
  </si>
  <si>
    <t>Diferencias de cambio negativas por activos</t>
  </si>
  <si>
    <t>5.9.1.01.01.</t>
  </si>
  <si>
    <t>Diferencias de cambio negativas por efectivo</t>
  </si>
  <si>
    <t>5.9.1.01.01.01.</t>
  </si>
  <si>
    <t>Diferencias de cambio negativas por efectivo en caja</t>
  </si>
  <si>
    <t>5.9.1.01.01.01.2.</t>
  </si>
  <si>
    <t>Diferencias de cambio negativas por efectivo en caja en el país</t>
  </si>
  <si>
    <t>GRAN TOTAL</t>
  </si>
  <si>
    <t/>
  </si>
  <si>
    <t>Realizado por:</t>
  </si>
  <si>
    <t>Aprobado por:</t>
  </si>
  <si>
    <t xml:space="preserve">Licda. Karla Zúñiga Villalobos </t>
  </si>
  <si>
    <t xml:space="preserve">Lic. Alexander Cascante Alfaro. </t>
  </si>
  <si>
    <t>Estado de Situación Financiera o Balance General</t>
  </si>
  <si>
    <t xml:space="preserve">En Colones </t>
  </si>
  <si>
    <t>En Colones</t>
  </si>
  <si>
    <t>Nota</t>
  </si>
  <si>
    <t>Año 2017</t>
  </si>
  <si>
    <t>Año 2016</t>
  </si>
  <si>
    <t>Variación %</t>
  </si>
  <si>
    <t>03</t>
  </si>
  <si>
    <t>1.1.1.01.</t>
  </si>
  <si>
    <t>1.1.1.02.</t>
  </si>
  <si>
    <t>Equivalentes de efectivo</t>
  </si>
  <si>
    <t>1.1.2.</t>
  </si>
  <si>
    <t>Inversiones a corto plazo</t>
  </si>
  <si>
    <t>04</t>
  </si>
  <si>
    <t>1.1.2.01.</t>
  </si>
  <si>
    <t>Títulos y valores a valor razonable a corto plazo</t>
  </si>
  <si>
    <t>1.1.2.02.</t>
  </si>
  <si>
    <t>Títulos y valores a costo amortizado a corto plazo</t>
  </si>
  <si>
    <t>1.1.2.03.</t>
  </si>
  <si>
    <t>Instrumentos Derivados a corto plazo</t>
  </si>
  <si>
    <t>1.1.2.98.</t>
  </si>
  <si>
    <t>Otras inversiones a corto plazo</t>
  </si>
  <si>
    <t>1.1.2.99.</t>
  </si>
  <si>
    <t>Previsiones para deterioro de inversiones a corto plazo *</t>
  </si>
  <si>
    <t>05</t>
  </si>
  <si>
    <t>1.1.3.01.</t>
  </si>
  <si>
    <t>Impuestos a cobrar a corto plazo</t>
  </si>
  <si>
    <t>1.1.3.02.</t>
  </si>
  <si>
    <t>Contribuciones sociales a cobrar a corto plazo</t>
  </si>
  <si>
    <t>1.1.3.03.</t>
  </si>
  <si>
    <t>Ventas a cobrar a corto plazo</t>
  </si>
  <si>
    <t>1.1.3.05.</t>
  </si>
  <si>
    <t>Ingresos de la propiedad a cobrar a corto plazo</t>
  </si>
  <si>
    <t>1.1.3.06.</t>
  </si>
  <si>
    <t>Transferencias a cobrar a corto plazo</t>
  </si>
  <si>
    <t>1.1.3.07.</t>
  </si>
  <si>
    <t>Préstamos a corto plazo</t>
  </si>
  <si>
    <t>1.1.3.08.</t>
  </si>
  <si>
    <t>Documentos a cobrar a corto plazo</t>
  </si>
  <si>
    <t>1.1.3.09.</t>
  </si>
  <si>
    <t>Anticipos a corto plazo</t>
  </si>
  <si>
    <t>1.1.3.10.</t>
  </si>
  <si>
    <t>Deudores por avales ejecutados a corto plazo</t>
  </si>
  <si>
    <t>1.1.3.11.</t>
  </si>
  <si>
    <t>Planillas salariales</t>
  </si>
  <si>
    <t>1.1.3.12.</t>
  </si>
  <si>
    <t>Beneficios Sociales</t>
  </si>
  <si>
    <t>1.1.3.80.</t>
  </si>
  <si>
    <t>Cuentas Asociadas ( Deudores )  CP</t>
  </si>
  <si>
    <t>1.1.3.97.</t>
  </si>
  <si>
    <t>Cuentas a cobrar en gestión judicial</t>
  </si>
  <si>
    <t>1.1.3.98.</t>
  </si>
  <si>
    <t>Otras cuentas a cobrar a corto plazo</t>
  </si>
  <si>
    <t>1.1.3.99.</t>
  </si>
  <si>
    <t>Previsiones para deterioro de cuentas a cobrar a corto plazo *</t>
  </si>
  <si>
    <t>06</t>
  </si>
  <si>
    <t>1.1.4.01.</t>
  </si>
  <si>
    <t>Materiales y suministros para consumo y prestación de servicios</t>
  </si>
  <si>
    <t>1.1.4.02.</t>
  </si>
  <si>
    <t>Bienes para la venta</t>
  </si>
  <si>
    <t>1.1.4.03.</t>
  </si>
  <si>
    <t>Materias primas y bienes en producción</t>
  </si>
  <si>
    <t>1.1.4.99.</t>
  </si>
  <si>
    <t>Previsiones para deterioro y pérdidas de inventario *</t>
  </si>
  <si>
    <t>1.1.9.</t>
  </si>
  <si>
    <t>Otros activos a corto plazo</t>
  </si>
  <si>
    <t>07</t>
  </si>
  <si>
    <t>1.1.9.01.</t>
  </si>
  <si>
    <t>Gastos a devengar a corto plazo</t>
  </si>
  <si>
    <t>1.1.9.02.</t>
  </si>
  <si>
    <t>Cuentas transitorias</t>
  </si>
  <si>
    <t>1.1.9.99.</t>
  </si>
  <si>
    <t>Activos a corto plazo sujetos a depuración contable</t>
  </si>
  <si>
    <t>Total del Activo Corriente</t>
  </si>
  <si>
    <t>1.2.2.</t>
  </si>
  <si>
    <t>Inversiones a largo plazo</t>
  </si>
  <si>
    <t>08</t>
  </si>
  <si>
    <t>1.2.2.01.</t>
  </si>
  <si>
    <t>Títulos y valores a valor razonable a largo plazo</t>
  </si>
  <si>
    <t>1.2.2.02.</t>
  </si>
  <si>
    <t>Títulos y valores a costo amortizado a largo plazo</t>
  </si>
  <si>
    <t>1.2.2.03.</t>
  </si>
  <si>
    <t>Instrumentos Derivados a largo plazo</t>
  </si>
  <si>
    <t>1.2.2.98.</t>
  </si>
  <si>
    <t>Otras inversiones a largo plazo</t>
  </si>
  <si>
    <t>1.2.2.99.</t>
  </si>
  <si>
    <t>Previsiones para deterioro de inversiones a largo plazo *</t>
  </si>
  <si>
    <t>1.2.3.</t>
  </si>
  <si>
    <t>Cuentas a cobrar a largo plazo</t>
  </si>
  <si>
    <t>09</t>
  </si>
  <si>
    <t>1.2.3.03.</t>
  </si>
  <si>
    <t>Ventas a cobrar a largo plazo</t>
  </si>
  <si>
    <t>1.2.3.07.</t>
  </si>
  <si>
    <t>Préstamos a largo plazo</t>
  </si>
  <si>
    <t>1.2.3.08.</t>
  </si>
  <si>
    <t>Documentos a cobrar a largo plazo</t>
  </si>
  <si>
    <t>1.2.3.09.</t>
  </si>
  <si>
    <t>Anticipos a largo plazo</t>
  </si>
  <si>
    <t>1.2.3.10.</t>
  </si>
  <si>
    <t>Deudores por avales ejecutados a largo plazo</t>
  </si>
  <si>
    <t>1.2.3.80.</t>
  </si>
  <si>
    <t>Cuentas Asociadas ( Deudores ) LP</t>
  </si>
  <si>
    <t>1.2.3.98.</t>
  </si>
  <si>
    <t>Otras cuentas a cobrar a largo plazo</t>
  </si>
  <si>
    <t>1.2.3.99.</t>
  </si>
  <si>
    <t>Previsiones para deterioro de cuentas a cobrar a largo plazo *</t>
  </si>
  <si>
    <t>10</t>
  </si>
  <si>
    <t>1.2.5.02.</t>
  </si>
  <si>
    <t>Propiedades de inversión</t>
  </si>
  <si>
    <t>1.2.5.03.</t>
  </si>
  <si>
    <t>Activos biológicos no concesionados</t>
  </si>
  <si>
    <t>1.2.5.04.</t>
  </si>
  <si>
    <t>Bienes de infraestructura y de beneficio y uso público en servicio</t>
  </si>
  <si>
    <t>1.2.5.05.</t>
  </si>
  <si>
    <t>Bienes históricos y culturales</t>
  </si>
  <si>
    <t>1.2.5.06.</t>
  </si>
  <si>
    <t>Recursos naturales en explotación</t>
  </si>
  <si>
    <t>1.2.5.07.</t>
  </si>
  <si>
    <t>Recursos naturales en conservación</t>
  </si>
  <si>
    <t>1.2.5.08.</t>
  </si>
  <si>
    <t>Bienes intangibles no concesionados</t>
  </si>
  <si>
    <t>1.2.5.99.</t>
  </si>
  <si>
    <t>Bienes no concesionados en proceso de producción</t>
  </si>
  <si>
    <t>1.2.6.</t>
  </si>
  <si>
    <t>Bienes concesionados</t>
  </si>
  <si>
    <t>11</t>
  </si>
  <si>
    <t>1.2.6.01.</t>
  </si>
  <si>
    <t>Propiedades, planta y equipos concesionados</t>
  </si>
  <si>
    <t>1.2.6.03.</t>
  </si>
  <si>
    <t>Activos biológicos concesionados</t>
  </si>
  <si>
    <t>1.2.6.04.</t>
  </si>
  <si>
    <t>Bienes de infraestructura y de beneficio y uso público concesionados</t>
  </si>
  <si>
    <t>1.2.6.06.</t>
  </si>
  <si>
    <t>Recursos naturales concesionados</t>
  </si>
  <si>
    <t>1.2.6.08.</t>
  </si>
  <si>
    <t>Bienes intangibles concesionados</t>
  </si>
  <si>
    <t>1.2.6.99.</t>
  </si>
  <si>
    <t>Bienes concesionados en proceso de producción</t>
  </si>
  <si>
    <t>1.2.7.</t>
  </si>
  <si>
    <t>Inversiones patrimoniales - Método de participación</t>
  </si>
  <si>
    <t>12</t>
  </si>
  <si>
    <t>1.2.7.01.</t>
  </si>
  <si>
    <t>Inversiones patrimoniales en el sector privado interno</t>
  </si>
  <si>
    <t>1.2.7.02.</t>
  </si>
  <si>
    <t>Inversiones patrimoniales en el sector público interno</t>
  </si>
  <si>
    <t>1.2.7.03.</t>
  </si>
  <si>
    <t>Inversiones patrimoniales en el sector externo</t>
  </si>
  <si>
    <t>1.2.7.04.</t>
  </si>
  <si>
    <t>Inversiones patrimoniales en fideicomisos</t>
  </si>
  <si>
    <t>1.2.9.</t>
  </si>
  <si>
    <t>Otros activos a largo plazo</t>
  </si>
  <si>
    <t>13</t>
  </si>
  <si>
    <t>1.2.9.01.</t>
  </si>
  <si>
    <t>Gastos a devengar a largo plazo</t>
  </si>
  <si>
    <t>1.2.9.03.</t>
  </si>
  <si>
    <t>Objetos de valor</t>
  </si>
  <si>
    <t>1.2.9.99.</t>
  </si>
  <si>
    <t>Activos a largo plazo sujetos a depuración contable</t>
  </si>
  <si>
    <t>Total del Activo no Corriente</t>
  </si>
  <si>
    <t>TOTAL DEL ACTIVO</t>
  </si>
  <si>
    <t xml:space="preserve"> </t>
  </si>
  <si>
    <t>14</t>
  </si>
  <si>
    <t>2.1.1.01.</t>
  </si>
  <si>
    <t>Deudas comerciales a corto plazo</t>
  </si>
  <si>
    <t>2.1.1.02.</t>
  </si>
  <si>
    <t>Deudas sociales y fiscales a corto plazo</t>
  </si>
  <si>
    <t>2.1.1.04.</t>
  </si>
  <si>
    <t>Documentos a pagar a corto plazo</t>
  </si>
  <si>
    <t>2.1.1.05.</t>
  </si>
  <si>
    <t>Inversiones patrimoniales a pagar a corto plazo</t>
  </si>
  <si>
    <t>2.1.1.06.</t>
  </si>
  <si>
    <t>Deudas por avales ejecutados a corto plazo</t>
  </si>
  <si>
    <t>2.1.1.07.</t>
  </si>
  <si>
    <t>Deudas por anticipos a corto plazo</t>
  </si>
  <si>
    <t>2.1.1.08.</t>
  </si>
  <si>
    <t>Deudas por Planillas salariales</t>
  </si>
  <si>
    <t>2.1.1.09.</t>
  </si>
  <si>
    <t>Deudas por litigios y demandas nacionales a corto plazo</t>
  </si>
  <si>
    <t>2.1.1.10.</t>
  </si>
  <si>
    <t>Deudas por litigios y demandas nacionales a corto plazo Transitoria</t>
  </si>
  <si>
    <t>2.1.1.11.</t>
  </si>
  <si>
    <t xml:space="preserve">Deud  litig  deman internacionales c/p * </t>
  </si>
  <si>
    <t>2.1.1.12.</t>
  </si>
  <si>
    <t>Deudas por litigios y demandas internacionales c/p * Transitoria</t>
  </si>
  <si>
    <t>2.1.1.13.</t>
  </si>
  <si>
    <t>Deudas por Creditos Fiscales a favor de terceros c/p</t>
  </si>
  <si>
    <t>2.1.1.99.</t>
  </si>
  <si>
    <t>Otras deudas a corto plazo</t>
  </si>
  <si>
    <t>2.1.2.</t>
  </si>
  <si>
    <t>Endeudamiento público a corto plazo</t>
  </si>
  <si>
    <t>15</t>
  </si>
  <si>
    <t>2.1.2.01.</t>
  </si>
  <si>
    <t>Títulos y valores de la deuda pública a pagar a corto plazo</t>
  </si>
  <si>
    <t>2.1.2.02.</t>
  </si>
  <si>
    <t>Préstamos a pagar a corto plazo</t>
  </si>
  <si>
    <t>2.1.2.03.</t>
  </si>
  <si>
    <t>Deudas asumidas a corto plazo</t>
  </si>
  <si>
    <t>2.1.2.04.</t>
  </si>
  <si>
    <t>Endeudamiento de Tesorería a corto plazo</t>
  </si>
  <si>
    <t>2.1.2.05.</t>
  </si>
  <si>
    <t>Endeudamiento público a valor razonable</t>
  </si>
  <si>
    <t>16</t>
  </si>
  <si>
    <t>2.1.3.01.</t>
  </si>
  <si>
    <t>Fondos de terceros en la Caja Única</t>
  </si>
  <si>
    <t>2.1.3.02.</t>
  </si>
  <si>
    <t>Recaudación por cuenta de terceros</t>
  </si>
  <si>
    <t>2.1.3.99.</t>
  </si>
  <si>
    <t>Otros fondos de terceros</t>
  </si>
  <si>
    <t>2.1.4.</t>
  </si>
  <si>
    <t>Provisiones y reservas técnicas a corto plazo</t>
  </si>
  <si>
    <t>17</t>
  </si>
  <si>
    <t>2.1.4.01.</t>
  </si>
  <si>
    <t>Provisiones a corto plazo</t>
  </si>
  <si>
    <t>2.1.4.02.</t>
  </si>
  <si>
    <t>Reservas técnicas a corto plazo</t>
  </si>
  <si>
    <t>18</t>
  </si>
  <si>
    <t>2.1.9.02.</t>
  </si>
  <si>
    <t>Instrumentos Derivados a pagar a corto plazo</t>
  </si>
  <si>
    <t>2.1.9.99.</t>
  </si>
  <si>
    <t>Pasivos a corto plazo sujetos a depuración contable</t>
  </si>
  <si>
    <t>Total del Pasivo Corriente</t>
  </si>
  <si>
    <t>2.2.</t>
  </si>
  <si>
    <t>Pasivo No Corriente</t>
  </si>
  <si>
    <t>2.2.1.</t>
  </si>
  <si>
    <t>Deudas a largo plazo</t>
  </si>
  <si>
    <t>19</t>
  </si>
  <si>
    <t>2.2.1.01.</t>
  </si>
  <si>
    <t>Deudas comerciales a largo plazo</t>
  </si>
  <si>
    <t>2.2.1.02.</t>
  </si>
  <si>
    <t>Deudas sociales y fiscales a largo plazo</t>
  </si>
  <si>
    <t>2.2.1.04.</t>
  </si>
  <si>
    <t>Documentos a pagar a largo plazo</t>
  </si>
  <si>
    <t>2.2.1.05.</t>
  </si>
  <si>
    <t>Inversiones patrimoniales a pagar a largo plazo</t>
  </si>
  <si>
    <t>2.2.1.06.</t>
  </si>
  <si>
    <t>Deudas por avales ejecutados a largo plazo</t>
  </si>
  <si>
    <t>2.2.1.07.</t>
  </si>
  <si>
    <t>Deudas por anticipos a largo plazo</t>
  </si>
  <si>
    <t>2.2.1.09.</t>
  </si>
  <si>
    <t>2.2.1.10.</t>
  </si>
  <si>
    <t>2.2.1.11.</t>
  </si>
  <si>
    <t>Deudas  litig.  deman. internacionales largo plazo</t>
  </si>
  <si>
    <t>2.2.1.12.</t>
  </si>
  <si>
    <t>Deudas por litigios y demandas internacionales l/p * Transitoria</t>
  </si>
  <si>
    <t>2.2.1.99.</t>
  </si>
  <si>
    <t>Otras deudas a largo plazo</t>
  </si>
  <si>
    <t>2.2.2.</t>
  </si>
  <si>
    <t>Endeudamiento público a largo plazo</t>
  </si>
  <si>
    <t>20</t>
  </si>
  <si>
    <t>2.2.2.01.</t>
  </si>
  <si>
    <t>Títulos y valores de la deuda pública a pagar a largo plazo</t>
  </si>
  <si>
    <t>2.2.2.02.</t>
  </si>
  <si>
    <t>Préstamos a pagar a largo plazo</t>
  </si>
  <si>
    <t>2.2.2.03.</t>
  </si>
  <si>
    <t>Deudas asumidas a largo plazo</t>
  </si>
  <si>
    <t>2.2.3.</t>
  </si>
  <si>
    <t>21</t>
  </si>
  <si>
    <t>2.2.3.01.</t>
  </si>
  <si>
    <t>2.2.3.99.</t>
  </si>
  <si>
    <t>2.2.4.</t>
  </si>
  <si>
    <t>Provisiones y reservas técnicas a largo plazo</t>
  </si>
  <si>
    <t>22</t>
  </si>
  <si>
    <t>2.2.4.01.</t>
  </si>
  <si>
    <t>Provisiones a largo plazo</t>
  </si>
  <si>
    <t>2.2.4.02.</t>
  </si>
  <si>
    <t>Reservas técnicas a largo plazo</t>
  </si>
  <si>
    <t>2.2.9.</t>
  </si>
  <si>
    <t>Otros pasivos a largo plazo</t>
  </si>
  <si>
    <t>23</t>
  </si>
  <si>
    <t>2.2.9.01.</t>
  </si>
  <si>
    <t>Ingresos a devengar a largo plazo</t>
  </si>
  <si>
    <t>2.2.9.02.</t>
  </si>
  <si>
    <t>Instrumentos Derivados a pagar a largo plazo</t>
  </si>
  <si>
    <t>2.2.9.99.</t>
  </si>
  <si>
    <t>Pasivos a largo plazo sujetos a depuración contable</t>
  </si>
  <si>
    <t>Total del Pasivo no Corriente</t>
  </si>
  <si>
    <t>TOTAL DEL PASIVO</t>
  </si>
  <si>
    <t>24</t>
  </si>
  <si>
    <t>3.1.1.02.</t>
  </si>
  <si>
    <t>Incorporaciones al capital</t>
  </si>
  <si>
    <t>3.1.2.</t>
  </si>
  <si>
    <t>Transferencias de capital</t>
  </si>
  <si>
    <t>25</t>
  </si>
  <si>
    <t>3.1.2.01.</t>
  </si>
  <si>
    <t>Donaciones de capital</t>
  </si>
  <si>
    <t>3.1.2.99.</t>
  </si>
  <si>
    <t>Otras transferencias de capital</t>
  </si>
  <si>
    <t>3.1.3.</t>
  </si>
  <si>
    <t>Reservas</t>
  </si>
  <si>
    <t>26</t>
  </si>
  <si>
    <t>3.1.3.01.</t>
  </si>
  <si>
    <t>Revaluación de bienes</t>
  </si>
  <si>
    <t>3.1.3.99.</t>
  </si>
  <si>
    <t>Otras reservas</t>
  </si>
  <si>
    <t>3.1.4.</t>
  </si>
  <si>
    <t>Variaciones no asignables a reservas</t>
  </si>
  <si>
    <t>27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</si>
  <si>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</si>
  <si>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</si>
  <si>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</si>
  <si>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</si>
  <si>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</si>
  <si>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</si>
  <si>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</si>
  <si>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</si>
  <si>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28</t>
  </si>
  <si>
    <t>3.1.5.02.</t>
  </si>
  <si>
    <t>Resultado del ejercicio</t>
  </si>
  <si>
    <t>3.2.</t>
  </si>
  <si>
    <t>Intereses minoritarios</t>
  </si>
  <si>
    <t>3.2.1.</t>
  </si>
  <si>
    <t>Intereses minoritarios - Participaciones en el patrimonio de entidades controladas</t>
  </si>
  <si>
    <t>29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</si>
  <si>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</si>
  <si>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</si>
  <si>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</si>
  <si>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</si>
  <si>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</t>
  </si>
  <si>
    <t>Intereses minoritarios - Evolución</t>
  </si>
  <si>
    <t>30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</si>
  <si>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</si>
  <si>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</si>
  <si>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</si>
  <si>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</si>
  <si>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</si>
  <si>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</si>
  <si>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</si>
  <si>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</si>
  <si>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DEL PATRIMONIO</t>
  </si>
  <si>
    <t>TOTAL DEL PASIVO Y PATRIMONIO</t>
  </si>
  <si>
    <t>Estado de Rendimiento Financiera</t>
  </si>
  <si>
    <t>4.1.</t>
  </si>
  <si>
    <t>Impuestos</t>
  </si>
  <si>
    <t>4.1.1.</t>
  </si>
  <si>
    <t>Impuestos sobre los ingresos, las utilidades y las ganancias de capital</t>
  </si>
  <si>
    <t>4.1.1.01.</t>
  </si>
  <si>
    <t>Impuestos sobre los ingresos y utilidades de personas físicas</t>
  </si>
  <si>
    <t>4.1.1.02.</t>
  </si>
  <si>
    <t>Impuestos sobre los ingresos y utilidades de personas jurídicas</t>
  </si>
  <si>
    <t>4.1.1.03.</t>
  </si>
  <si>
    <t>Impuestos sobre dividendos e intereses de títulos valores</t>
  </si>
  <si>
    <t>4.1.1.99.</t>
  </si>
  <si>
    <t>Otros impuestos sobre los ingresos, las utilidades y las ganancias de capital</t>
  </si>
  <si>
    <t>4.1.2.</t>
  </si>
  <si>
    <t>Impuestos sobre la propiedad</t>
  </si>
  <si>
    <t>32</t>
  </si>
  <si>
    <t>4.1.2.01.</t>
  </si>
  <si>
    <t>Impuesto sobre la propiedad de bienes inmuebles</t>
  </si>
  <si>
    <t>4.1.2.02.</t>
  </si>
  <si>
    <t>Impuesto sobre la propiedad de vehículos, aeronaves y embarcaciones</t>
  </si>
  <si>
    <t>4.1.2.03.</t>
  </si>
  <si>
    <t>Impuesto sobre el patrimonio</t>
  </si>
  <si>
    <t>4.1.2.04.</t>
  </si>
  <si>
    <t>Impuesto sobre los traspasos de bienes inmuebles</t>
  </si>
  <si>
    <t>4.1.2.05.</t>
  </si>
  <si>
    <t>Impuesto a los traspasos de vehículos, aeronaves y embarcaciones</t>
  </si>
  <si>
    <t>4.1.2.99.</t>
  </si>
  <si>
    <t>Otros impuestos a la propiedad</t>
  </si>
  <si>
    <t>4.1.3.</t>
  </si>
  <si>
    <t>Impuestos sobre bienes y servicios</t>
  </si>
  <si>
    <t>33</t>
  </si>
  <si>
    <t>4.1.3.01.</t>
  </si>
  <si>
    <t>Impuestos generales y selectivos sobre ventas y consumo</t>
  </si>
  <si>
    <t>4.1.3.02.</t>
  </si>
  <si>
    <t>Impuestos específicos sobre la producción y consumo de bienes y servicios</t>
  </si>
  <si>
    <t>4.1.3.99.</t>
  </si>
  <si>
    <t>Otros impuestos sobre bienes y servicios</t>
  </si>
  <si>
    <t>4.1.4.</t>
  </si>
  <si>
    <t>Impuestos sobre el comercio exterior y transacciones internacionales</t>
  </si>
  <si>
    <t>34</t>
  </si>
  <si>
    <t>4.1.4.01.</t>
  </si>
  <si>
    <t>Impuestos a las importaciones</t>
  </si>
  <si>
    <t>4.1.4.02.</t>
  </si>
  <si>
    <t>Impuestos a las exportaciones</t>
  </si>
  <si>
    <t>4.1.4.99.</t>
  </si>
  <si>
    <t>Otros impuestos sobre el comercio exterior y transacciones internacionales</t>
  </si>
  <si>
    <t>4.1.9.</t>
  </si>
  <si>
    <t>Otros impuestos</t>
  </si>
  <si>
    <t>35</t>
  </si>
  <si>
    <t>4.1.9.99.</t>
  </si>
  <si>
    <t>Otros impuestos sin discriminar</t>
  </si>
  <si>
    <t>4.2.</t>
  </si>
  <si>
    <t>Contribuciones sociales</t>
  </si>
  <si>
    <t>4.2.1.</t>
  </si>
  <si>
    <t>Contribuciones a la seguridad social</t>
  </si>
  <si>
    <t>36</t>
  </si>
  <si>
    <t>4.2.1.01.</t>
  </si>
  <si>
    <t>Contribuciones al seguro de pensiones</t>
  </si>
  <si>
    <t>4.2.1.02.</t>
  </si>
  <si>
    <t>Contribuciones a regímenes especiales de pensiones</t>
  </si>
  <si>
    <t>4.2.1.03.</t>
  </si>
  <si>
    <t>Contribuciones al seguro de salud</t>
  </si>
  <si>
    <t>4.2.9.</t>
  </si>
  <si>
    <t>Contribuciones sociales diversas</t>
  </si>
  <si>
    <t>37</t>
  </si>
  <si>
    <t>4.2.9.99.</t>
  </si>
  <si>
    <t>Otras contribuciones sociales</t>
  </si>
  <si>
    <t>4.3.</t>
  </si>
  <si>
    <t>Multas, sanciones, remates y confiscaciones de origen no tributario</t>
  </si>
  <si>
    <t>4.3.1.</t>
  </si>
  <si>
    <t>Multas y sanciones administrativas</t>
  </si>
  <si>
    <t>38</t>
  </si>
  <si>
    <t>4.3.1.01.</t>
  </si>
  <si>
    <t>Multas de tránsito</t>
  </si>
  <si>
    <t>4.3.1.02.</t>
  </si>
  <si>
    <t>Multas por atraso en el pago de bienes y servicios</t>
  </si>
  <si>
    <t>4.3.1.03.</t>
  </si>
  <si>
    <t>Sanciones administrativas</t>
  </si>
  <si>
    <t>4.3.1.99.</t>
  </si>
  <si>
    <t>Otras multas</t>
  </si>
  <si>
    <t>4.3.2.</t>
  </si>
  <si>
    <t>Remates y confiscaciones de origen no tributario</t>
  </si>
  <si>
    <t>39</t>
  </si>
  <si>
    <t>4.3.2.99.</t>
  </si>
  <si>
    <t>Otros remates y confiscaciones de origen no tributario</t>
  </si>
  <si>
    <t>4.4.1.</t>
  </si>
  <si>
    <t>Ventas de bienes y servicios</t>
  </si>
  <si>
    <t>40</t>
  </si>
  <si>
    <t>4.4.1.01.</t>
  </si>
  <si>
    <t>Ventas de bienes</t>
  </si>
  <si>
    <t>4.4.1.02.</t>
  </si>
  <si>
    <t>Ventas de servicios</t>
  </si>
  <si>
    <t>41</t>
  </si>
  <si>
    <t>4.4.2.01.</t>
  </si>
  <si>
    <t>Derechos administrativos a los servicios de transporte</t>
  </si>
  <si>
    <t>4.4.3.</t>
  </si>
  <si>
    <t>Comisiones por préstamos</t>
  </si>
  <si>
    <t>42</t>
  </si>
  <si>
    <t>4.4.3.01.</t>
  </si>
  <si>
    <t>Comisiones por préstamos al sector privado interno</t>
  </si>
  <si>
    <t>4.4.3.02.</t>
  </si>
  <si>
    <t>Comisiones por préstamos al sector público interno</t>
  </si>
  <si>
    <t>4.4.3.03.</t>
  </si>
  <si>
    <t>Comisiones por préstamos al sector externo</t>
  </si>
  <si>
    <t>4.4.4.</t>
  </si>
  <si>
    <t>Resultados positivos por ventas de inversiones</t>
  </si>
  <si>
    <t>43</t>
  </si>
  <si>
    <t>4.4.4.01.</t>
  </si>
  <si>
    <t>Resultados positivos por ventas de inversiones patrimoniales - Método de participación</t>
  </si>
  <si>
    <t>4.4.4.98.</t>
  </si>
  <si>
    <t xml:space="preserve">Resultados positivos por ventas de otras inversiones </t>
  </si>
  <si>
    <t>4.4.5.</t>
  </si>
  <si>
    <t>Resultados positivos por ventas e intercambio de bienes</t>
  </si>
  <si>
    <t>44</t>
  </si>
  <si>
    <t>4.4.5.01.</t>
  </si>
  <si>
    <t>Resultados positivos por ventas de construcciones terminadas</t>
  </si>
  <si>
    <t>4.4.5.02.</t>
  </si>
  <si>
    <t>Resultados positivos por ventas de propiedades, planta y equipo</t>
  </si>
  <si>
    <t>4.4.5.03.</t>
  </si>
  <si>
    <t>Resultados positivos por ventas de activos biológicos</t>
  </si>
  <si>
    <t>4.4.5.04.</t>
  </si>
  <si>
    <t>Resultados positivos por ventas de bienes intangibles</t>
  </si>
  <si>
    <t>4.4.5.05.</t>
  </si>
  <si>
    <t>Resultados positivos por ventas por arrendamientos financieros</t>
  </si>
  <si>
    <t>4.4.5.06.</t>
  </si>
  <si>
    <t>Resultados positivos por intercambio de propiedades, planta y equipo</t>
  </si>
  <si>
    <t>4.4.5.07.</t>
  </si>
  <si>
    <t>Resultados positivos por intercambio de bienes intangibles</t>
  </si>
  <si>
    <t>4.4.5.08.</t>
  </si>
  <si>
    <t>Resultados positivos por intercambio de Inventario</t>
  </si>
  <si>
    <t>4.4.5.09.</t>
  </si>
  <si>
    <t>Resultados positivos por la entrega de activos como medio de pago de impuestos</t>
  </si>
  <si>
    <t>4.4.6.</t>
  </si>
  <si>
    <t>Resultados positivos por la recuperacion de dinero mal agreditado de periodos anteriores</t>
  </si>
  <si>
    <t>45</t>
  </si>
  <si>
    <t>4.4.6.01.</t>
  </si>
  <si>
    <t>Resultados positivos por la recuperacion de sumas de periodos anteriores</t>
  </si>
  <si>
    <t>4.5.</t>
  </si>
  <si>
    <t>Ingresos de la propiedad</t>
  </si>
  <si>
    <t>4.5.1.</t>
  </si>
  <si>
    <t>Rentas de inversiones y de colocación de efectivo</t>
  </si>
  <si>
    <t>46</t>
  </si>
  <si>
    <t>4.5.1.01.</t>
  </si>
  <si>
    <t>Intereses por equivalentes de efectivo</t>
  </si>
  <si>
    <t>4.5.1.02.</t>
  </si>
  <si>
    <t>Intereses por títulos y valores a costo amortizado</t>
  </si>
  <si>
    <t>4.5.1.98.</t>
  </si>
  <si>
    <t>Resultados positivos de otras inversiones</t>
  </si>
  <si>
    <t>4.5.2.</t>
  </si>
  <si>
    <t>Alquileres y derechos sobre bienes</t>
  </si>
  <si>
    <t>47</t>
  </si>
  <si>
    <t>4.5.2.01.</t>
  </si>
  <si>
    <t>Alquileres</t>
  </si>
  <si>
    <t>4.5.2.02.</t>
  </si>
  <si>
    <t>Ingresos por concesiones</t>
  </si>
  <si>
    <t>4.5.2.03.</t>
  </si>
  <si>
    <t>Derechos sobre bienes intangibles</t>
  </si>
  <si>
    <t>4.5.9.</t>
  </si>
  <si>
    <t>Otros ingresos de la propiedad</t>
  </si>
  <si>
    <t>48</t>
  </si>
  <si>
    <t>4.5.9.03.</t>
  </si>
  <si>
    <t>Intereses por ventas</t>
  </si>
  <si>
    <t>4.5.9.07.</t>
  </si>
  <si>
    <t>Intereses por préstamos</t>
  </si>
  <si>
    <t>4.5.9.08.</t>
  </si>
  <si>
    <t>Intereses por documentos a cobrar</t>
  </si>
  <si>
    <t>4.5.9.10.</t>
  </si>
  <si>
    <t>Intereses por deudores por avales ejecutados</t>
  </si>
  <si>
    <t>4.5.9.11.</t>
  </si>
  <si>
    <t>Ingreso por documentos a cobrar en gestión judicial nacionales</t>
  </si>
  <si>
    <t>4.5.9.12.</t>
  </si>
  <si>
    <t>Otros Ingresos por documentos internos a cobrar en gestión judicial</t>
  </si>
  <si>
    <t>4.5.9.97.</t>
  </si>
  <si>
    <t>Intereses por cuentas a cobrar en gestión judicial</t>
  </si>
  <si>
    <t>4.5.9.99.</t>
  </si>
  <si>
    <t>Intereses por otras cuentas a cobrar</t>
  </si>
  <si>
    <t>4.6.</t>
  </si>
  <si>
    <t>4.6.1.</t>
  </si>
  <si>
    <t>49</t>
  </si>
  <si>
    <t>4.6.1.01.</t>
  </si>
  <si>
    <t>Transferencias corrientes del sector privado interno</t>
  </si>
  <si>
    <t>4.6.1.02.</t>
  </si>
  <si>
    <t>Transferencias corrientes del sector público interno</t>
  </si>
  <si>
    <t>4.6.1.03.</t>
  </si>
  <si>
    <t>Transferencias corrientes del sector externo</t>
  </si>
  <si>
    <t>4.6.2.</t>
  </si>
  <si>
    <t>50</t>
  </si>
  <si>
    <t>4.6.2.01.</t>
  </si>
  <si>
    <t>Transferencias de capital del sector privado interno</t>
  </si>
  <si>
    <t>4.6.2.02.</t>
  </si>
  <si>
    <t>Transferencias de capital del sector público interno</t>
  </si>
  <si>
    <t>4.6.2.03.</t>
  </si>
  <si>
    <t>Transferencias de capital del sector externo</t>
  </si>
  <si>
    <t>51</t>
  </si>
  <si>
    <t>4.9.1.02.</t>
  </si>
  <si>
    <t>Diferencias de cambio positivas por pasivos</t>
  </si>
  <si>
    <t>4.9.1.03.</t>
  </si>
  <si>
    <t>Resultados positivos por tenencia de activos no derivados</t>
  </si>
  <si>
    <t>4.9.1.04.</t>
  </si>
  <si>
    <t>Resultados positivos por tenencia de pasivos no derivados</t>
  </si>
  <si>
    <t>4.9.1.05.</t>
  </si>
  <si>
    <t>Resultados positivos por tenencia de instrumentos financieros derivados</t>
  </si>
  <si>
    <t>4.9.1.06.</t>
  </si>
  <si>
    <t>Resultado positivo por exposición a la inflación</t>
  </si>
  <si>
    <t>4.9.2.</t>
  </si>
  <si>
    <t>Reversión de consumo de bienes</t>
  </si>
  <si>
    <t>52</t>
  </si>
  <si>
    <t>4.9.2.01.</t>
  </si>
  <si>
    <t>Reversión de consumo de bienes no concesionados</t>
  </si>
  <si>
    <t>4.9.2.02.</t>
  </si>
  <si>
    <t>Reversión de consumo de bienes concesionados</t>
  </si>
  <si>
    <t>4.9.3.</t>
  </si>
  <si>
    <t>Reversión de pérdidas por deterioro y desvalorización de bienes</t>
  </si>
  <si>
    <t>53</t>
  </si>
  <si>
    <t>4.9.3.01.</t>
  </si>
  <si>
    <t>Reversión de deterioro y desvalorización de bienes no concesionados</t>
  </si>
  <si>
    <t>4.9.3.02.</t>
  </si>
  <si>
    <t>Reversión de deterioro y desvalorización de bienes concesionados</t>
  </si>
  <si>
    <t>4.9.3.03.</t>
  </si>
  <si>
    <t xml:space="preserve">Reversión de deterioro y desvalorización de inventarios por materiales y suministros para consumo y prestación de servicios </t>
  </si>
  <si>
    <t>4.9.3.04.</t>
  </si>
  <si>
    <t>Reversión de deterioro y desvalorización de inventarios por bienes para la venta</t>
  </si>
  <si>
    <t>4.9.3.05.</t>
  </si>
  <si>
    <t>Reversión de deterioro y desvalorización de inventarios por materias primas y bienes en producción</t>
  </si>
  <si>
    <t>4.9.3.06.</t>
  </si>
  <si>
    <t>Reversión de deterioro y desvalorización de Deterioro por documentos a cobrar en gestión judicial nacionales</t>
  </si>
  <si>
    <t>4.9.3.07.</t>
  </si>
  <si>
    <t>Reversión de deterioro y desvalorización de Deterioro  para documentos a cobrar internacionales  *</t>
  </si>
  <si>
    <t>4.9.4.</t>
  </si>
  <si>
    <t>Recuperación de previsiones</t>
  </si>
  <si>
    <t>54</t>
  </si>
  <si>
    <t>4.9.4.01.</t>
  </si>
  <si>
    <t>Recuperación de previsiones para deterioro de inversiones</t>
  </si>
  <si>
    <t>4.9.4.02.</t>
  </si>
  <si>
    <t>Recuperación de previsiones para deterioro de cuentas a cobrar</t>
  </si>
  <si>
    <t>4.9.4.03.</t>
  </si>
  <si>
    <t>Recuperación de previsiones para deterioro y pérdidas de inventarios</t>
  </si>
  <si>
    <t>4.9.5.</t>
  </si>
  <si>
    <t>Recuperación de provisiones y reservas técnicas</t>
  </si>
  <si>
    <t>55</t>
  </si>
  <si>
    <t>4.9.5.01.</t>
  </si>
  <si>
    <t>Recuperación de provisiones para litigios y demandas</t>
  </si>
  <si>
    <t>4.9.5.02.</t>
  </si>
  <si>
    <t>Recuperación de provisiones para reestructuración</t>
  </si>
  <si>
    <t>4.9.5.03.</t>
  </si>
  <si>
    <t>Recuperación de provisiones para beneficios a los empleados</t>
  </si>
  <si>
    <t>4.9.5.04.</t>
  </si>
  <si>
    <t>Recuperación de provisiones litigios y demandas internacionales</t>
  </si>
  <si>
    <t>4.9.5.99.</t>
  </si>
  <si>
    <t>Recuperación de otras provisiones y reservas técnicas</t>
  </si>
  <si>
    <t>4.9.6.</t>
  </si>
  <si>
    <t>Resultados positivos de inversiones patrimoniales y participación de los intereses minoritarios</t>
  </si>
  <si>
    <t>56</t>
  </si>
  <si>
    <t>4.9.6.01.</t>
  </si>
  <si>
    <t>Resultados positivos de inversiones patrimoniales</t>
  </si>
  <si>
    <t>4.9.6.02.</t>
  </si>
  <si>
    <t>Participación de los intereses minoritarios en el resultado neto negativo</t>
  </si>
  <si>
    <t>4.9.9.</t>
  </si>
  <si>
    <t>Otros ingresos y resultados positivos</t>
  </si>
  <si>
    <t>57</t>
  </si>
  <si>
    <t>4.9.9.99.</t>
  </si>
  <si>
    <t>Ingresos y resultados positivos varios</t>
  </si>
  <si>
    <t>TOTAL DE INGRESOS</t>
  </si>
  <si>
    <t>58</t>
  </si>
  <si>
    <t>5.1.1.01.</t>
  </si>
  <si>
    <t>Remuneraciones Básicas</t>
  </si>
  <si>
    <t>5.1.1.03.</t>
  </si>
  <si>
    <t>Incentivos salariales</t>
  </si>
  <si>
    <t>5.1.1.04.</t>
  </si>
  <si>
    <t>Contribuciones patronales al desarrollo y la seguridad social</t>
  </si>
  <si>
    <t>5.1.1.05.</t>
  </si>
  <si>
    <t>Contribuciones patronales a fondos de pensiones y a otros fondos de capitalización</t>
  </si>
  <si>
    <t>5.1.1.06.</t>
  </si>
  <si>
    <t>Asistencia social y beneficios al personal</t>
  </si>
  <si>
    <t>5.1.1.07.</t>
  </si>
  <si>
    <t>Contribuciones estatales a la seguridad social</t>
  </si>
  <si>
    <t>5.1.1.99.</t>
  </si>
  <si>
    <t>Otros gastos en personal</t>
  </si>
  <si>
    <t>5.1.2.</t>
  </si>
  <si>
    <t>Servicios</t>
  </si>
  <si>
    <t>59</t>
  </si>
  <si>
    <t>5.1.2.01.</t>
  </si>
  <si>
    <t>5.1.2.02.</t>
  </si>
  <si>
    <t>Servicios básicos</t>
  </si>
  <si>
    <t>5.1.2.03.</t>
  </si>
  <si>
    <t>Servicios comerciales y financieros</t>
  </si>
  <si>
    <t>5.1.2.04.</t>
  </si>
  <si>
    <t>Servicios de gestión y apoyo</t>
  </si>
  <si>
    <t>5.1.2.05.</t>
  </si>
  <si>
    <t>Gastos de viaje y transporte</t>
  </si>
  <si>
    <t>5.1.2.06.</t>
  </si>
  <si>
    <t>Seguros, reaseguros y otras obligaciones</t>
  </si>
  <si>
    <t>5.1.2.07.</t>
  </si>
  <si>
    <t>Capacitación y protocolo</t>
  </si>
  <si>
    <t>5.1.2.08.</t>
  </si>
  <si>
    <t>Mantenimiento y reparaciones</t>
  </si>
  <si>
    <t>5.1.2.99.</t>
  </si>
  <si>
    <t>Otros servicios</t>
  </si>
  <si>
    <t>5.1.3.</t>
  </si>
  <si>
    <t>Materiales y suministros consumidos</t>
  </si>
  <si>
    <t>60</t>
  </si>
  <si>
    <t>5.1.3.01.</t>
  </si>
  <si>
    <t>Productos químicos y conexos</t>
  </si>
  <si>
    <t>5.1.3.02.</t>
  </si>
  <si>
    <t>Alimentos y productos agropecuarios</t>
  </si>
  <si>
    <t>5.1.3.03.</t>
  </si>
  <si>
    <t>Materiales y productos de uso en la construcción y mantenimiento</t>
  </si>
  <si>
    <t>5.1.3.04.</t>
  </si>
  <si>
    <t>Herramientas, repuestos y accesorios</t>
  </si>
  <si>
    <t>5.1.3.99.</t>
  </si>
  <si>
    <t>Útiles, materiales y suministros diversos</t>
  </si>
  <si>
    <t>61</t>
  </si>
  <si>
    <t>5.1.4.02.</t>
  </si>
  <si>
    <t>Consumo de bienes concesionados</t>
  </si>
  <si>
    <t>5.1.5.</t>
  </si>
  <si>
    <t xml:space="preserve">Pérdidas por deterioro y desvalorización de bienes </t>
  </si>
  <si>
    <t>62</t>
  </si>
  <si>
    <t>5.1.5.01.</t>
  </si>
  <si>
    <t>Deterioro y desvalorización de bienes no concesionados</t>
  </si>
  <si>
    <t>5.1.5.02.</t>
  </si>
  <si>
    <t>Deterioro y desvalorización de bienes concesionados</t>
  </si>
  <si>
    <t>5.1.6.</t>
  </si>
  <si>
    <t>Deterioro y pérdidas de inventarios</t>
  </si>
  <si>
    <t>63</t>
  </si>
  <si>
    <t>5.1.6.01.</t>
  </si>
  <si>
    <t>Deterioro y pérdidas de inventarios por materiales y suministros para consumo y prestación de servicios</t>
  </si>
  <si>
    <t>5.1.6.02.</t>
  </si>
  <si>
    <t>Deterioro y pérdidas de inventarios por bienes para la venta</t>
  </si>
  <si>
    <t>5.1.6.03.</t>
  </si>
  <si>
    <t>Deterioro y pérdidas de inventarios por materias primas y bienes en producción</t>
  </si>
  <si>
    <t>5.1.7.</t>
  </si>
  <si>
    <t>Deterioro de inversiones y cuentas a cobrar</t>
  </si>
  <si>
    <t>64</t>
  </si>
  <si>
    <t>5.1.7.01.</t>
  </si>
  <si>
    <t>Deterioro de inversiones</t>
  </si>
  <si>
    <t>5.1.7.02.</t>
  </si>
  <si>
    <t>Deterioro de cuentas a cobrar</t>
  </si>
  <si>
    <t>5.1.8.</t>
  </si>
  <si>
    <t>Cargos por provisiones y reservas técnicas</t>
  </si>
  <si>
    <t>65</t>
  </si>
  <si>
    <t>5.1.8.01.</t>
  </si>
  <si>
    <t>Cargos por litigios y demandas</t>
  </si>
  <si>
    <t>5.1.8.02.</t>
  </si>
  <si>
    <t>Cargos por reestructuración</t>
  </si>
  <si>
    <t>5.1.8.03.</t>
  </si>
  <si>
    <t>Cargos por beneficios a los empleados</t>
  </si>
  <si>
    <t>5.1.8.04.</t>
  </si>
  <si>
    <t>Cargos por provisiones litigios y demandas  internacionales</t>
  </si>
  <si>
    <t>5.1.8.05.</t>
  </si>
  <si>
    <t>Cargos por deudas de provisiones y reservas técnicas</t>
  </si>
  <si>
    <t>5.1.8.99.</t>
  </si>
  <si>
    <t>Cargos por otras provisiones y reservas técnicas</t>
  </si>
  <si>
    <t>5.2.</t>
  </si>
  <si>
    <t>Gastos financieros</t>
  </si>
  <si>
    <t>5.2.1.</t>
  </si>
  <si>
    <t>Intereses sobre endeudamiento público</t>
  </si>
  <si>
    <t>66</t>
  </si>
  <si>
    <t>5.2.1.01.</t>
  </si>
  <si>
    <t>Intereses sobre títulos y valores de la deuda pública</t>
  </si>
  <si>
    <t>5.2.1.02.</t>
  </si>
  <si>
    <t>Intereses sobre préstamos</t>
  </si>
  <si>
    <t>5.2.1.03.</t>
  </si>
  <si>
    <t>Intereses sobre deudas asumidas</t>
  </si>
  <si>
    <t>5.2.1.04.</t>
  </si>
  <si>
    <t>Intereses sobre endeudamiento de Tesorería</t>
  </si>
  <si>
    <t>5.2.9.</t>
  </si>
  <si>
    <t>Otros gastos financieros</t>
  </si>
  <si>
    <t>67</t>
  </si>
  <si>
    <t>5.2.9.01.</t>
  </si>
  <si>
    <t>Intereses por deudas comerciales</t>
  </si>
  <si>
    <t>5.2.9.02.</t>
  </si>
  <si>
    <t>Intereses por deudas sociales y fiscales</t>
  </si>
  <si>
    <t>5.2.9.04.</t>
  </si>
  <si>
    <t>Intereses por documentos a pagar</t>
  </si>
  <si>
    <t>5.2.9.06.</t>
  </si>
  <si>
    <t>Intereses sobre deudas por avales ejecutados</t>
  </si>
  <si>
    <t>5.2.9.99.</t>
  </si>
  <si>
    <t>Otros gastos financieros varios</t>
  </si>
  <si>
    <t>5.3.</t>
  </si>
  <si>
    <t>Gastos y resultados negativos por ventas</t>
  </si>
  <si>
    <t>5.3.1.</t>
  </si>
  <si>
    <t>Costo de ventas de bienes y servicios</t>
  </si>
  <si>
    <t>68</t>
  </si>
  <si>
    <t>5.3.1.01.</t>
  </si>
  <si>
    <t>Costo de ventas de bienes</t>
  </si>
  <si>
    <t>5.3.1.02.</t>
  </si>
  <si>
    <t>Costo de ventas de servicios</t>
  </si>
  <si>
    <t>5.3.2.</t>
  </si>
  <si>
    <t>Resultados negativos por ventas de inversiones</t>
  </si>
  <si>
    <t>69</t>
  </si>
  <si>
    <t>5.3.2.02.</t>
  </si>
  <si>
    <t>Resultados negativos por ventas de inversiones patrimoniales - Método de participación</t>
  </si>
  <si>
    <t>5.3.2.99.</t>
  </si>
  <si>
    <t>Resultados negativos por ventas de otras inversiones</t>
  </si>
  <si>
    <t>5.3.3.</t>
  </si>
  <si>
    <t>Resultados negativos por ventas e intercambio de bienes</t>
  </si>
  <si>
    <t>70</t>
  </si>
  <si>
    <t>5.3.3.01.</t>
  </si>
  <si>
    <t>Resultados negativos por ventas de construcciones terminadas</t>
  </si>
  <si>
    <t>5.3.3.02.</t>
  </si>
  <si>
    <t>Resultados negativos por ventas de propiedades, planta y equipo</t>
  </si>
  <si>
    <t>5.3.3.03.</t>
  </si>
  <si>
    <t>Resultados negativos por ventas de activos biológicos</t>
  </si>
  <si>
    <t>5.3.3.04.</t>
  </si>
  <si>
    <t>Resultados negativos por ventas de bienes intangibles</t>
  </si>
  <si>
    <t>5.3.3.05.</t>
  </si>
  <si>
    <t>Resultados negativos por ventas por arrendamientos financieros</t>
  </si>
  <si>
    <t>5.3.3.06.</t>
  </si>
  <si>
    <t>Resultados negativos por intercambio de propiedades, planta y equipo</t>
  </si>
  <si>
    <t>5.3.3.07.</t>
  </si>
  <si>
    <t>Resultados negativos por intercambio de bienes intangibles</t>
  </si>
  <si>
    <t>71</t>
  </si>
  <si>
    <t>5.4.1.01.</t>
  </si>
  <si>
    <t>Transferencias corrientes al sector privado interno</t>
  </si>
  <si>
    <t>5.4.1.03.</t>
  </si>
  <si>
    <t>Transferencias corrientes al sector externo</t>
  </si>
  <si>
    <t>5.4.2.</t>
  </si>
  <si>
    <t>72</t>
  </si>
  <si>
    <t>5.4.2.01.</t>
  </si>
  <si>
    <t>Transferencias de capital al sector privado interno</t>
  </si>
  <si>
    <t>5.4.2.02.</t>
  </si>
  <si>
    <t>Transferencias de capital al sector público interno</t>
  </si>
  <si>
    <t>5.4.2.03.</t>
  </si>
  <si>
    <t>Transferencias de capital al sector externo</t>
  </si>
  <si>
    <t>73</t>
  </si>
  <si>
    <t>5.9.1.02.</t>
  </si>
  <si>
    <t>Diferencias de cambio negativas por pasivos</t>
  </si>
  <si>
    <t>5.9.1.03.</t>
  </si>
  <si>
    <t>Resultados negativos por tenencia de activos no derivados</t>
  </si>
  <si>
    <t>5.9.1.04.</t>
  </si>
  <si>
    <t>Resultados negativos por tenencia de pasivos no derivados</t>
  </si>
  <si>
    <t>5.9.1.05.</t>
  </si>
  <si>
    <t>Resultados negativos por tenencia de instrumentos financieros derivados</t>
  </si>
  <si>
    <t>5.9.1.06.</t>
  </si>
  <si>
    <t>Resultado negativo por exposición a la inflación</t>
  </si>
  <si>
    <t>5.9.2.</t>
  </si>
  <si>
    <t>Resultados negativos de inversiones patrimoniales y participación de los intereses minoritarios</t>
  </si>
  <si>
    <t>74</t>
  </si>
  <si>
    <t>5.9.2.01.</t>
  </si>
  <si>
    <t>Resultados negativos de inversiones patrimoniales</t>
  </si>
  <si>
    <t>5.9.2.02.</t>
  </si>
  <si>
    <t>Participación de los intereses minoritarios en el resultado neto positivo</t>
  </si>
  <si>
    <t>5.9.9.</t>
  </si>
  <si>
    <t>Otros gastos y resultados negativos</t>
  </si>
  <si>
    <t>75</t>
  </si>
  <si>
    <t>5.9.9.02.</t>
  </si>
  <si>
    <t>Impuestos, multas y recargos moratorios</t>
  </si>
  <si>
    <t>5.9.9.03.</t>
  </si>
  <si>
    <t>Devoluciones de impuestos</t>
  </si>
  <si>
    <t>5.9.9.99.</t>
  </si>
  <si>
    <t>Gastos y resultados negativos varios</t>
  </si>
  <si>
    <t>TOTAL DE GASTOS</t>
  </si>
  <si>
    <t>AHORRO y/o DESAHORRO DEL PERIODO</t>
  </si>
  <si>
    <t>Descripción</t>
  </si>
  <si>
    <t>Saldo Inicial</t>
  </si>
  <si>
    <t>Debe 2016</t>
  </si>
  <si>
    <t>Haber 2016</t>
  </si>
  <si>
    <t>Saldo Final</t>
  </si>
  <si>
    <t>1-1-1-01</t>
  </si>
  <si>
    <t>1-1-1-01-02-02-2-2-21103</t>
  </si>
  <si>
    <t>Cuentas corrientes en el sector públ interno</t>
  </si>
  <si>
    <t>1-1-1-01-02-02-3-3-11206</t>
  </si>
  <si>
    <t>1-1-4-04</t>
  </si>
  <si>
    <t>1-1-4-04-02-04-0-0-12634</t>
  </si>
  <si>
    <t>Equipo transp tracción y elevación p/transferir</t>
  </si>
  <si>
    <t>1-1-4-04-02-06-0-0</t>
  </si>
  <si>
    <t>Equipos  mobiliario de oficina para transferir</t>
  </si>
  <si>
    <t>1-1-4-04-02-07-0-0-14120</t>
  </si>
  <si>
    <t>1-1-4-04-02-09-0-0</t>
  </si>
  <si>
    <t>Equipos  mobiliario educac depot recreat transfer</t>
  </si>
  <si>
    <t>1-1-4-04-02-12-0-0</t>
  </si>
  <si>
    <t>Maquin equipo y mobiliario diversos p/transferir</t>
  </si>
  <si>
    <t>1-1-9-99</t>
  </si>
  <si>
    <t>1-1-9-99-03-06-0-0</t>
  </si>
  <si>
    <t>Transferencias a cobrar a cp sujetas a depuración</t>
  </si>
  <si>
    <t>1-1-9-99-03-98-0-0</t>
  </si>
  <si>
    <t>Otras cuentas a cobrar a cp sujetas a depuración</t>
  </si>
  <si>
    <t>1-2-5-01</t>
  </si>
  <si>
    <t>1-2-5-01-02-01-1-1</t>
  </si>
  <si>
    <t>Edif de oficinas y atención público Valores Origen</t>
  </si>
  <si>
    <t>1-2-5-01-02-01-5-5</t>
  </si>
  <si>
    <t>Edificios de oficinas y atención público Mejoras</t>
  </si>
  <si>
    <t>1-2-5-01-02-95-1-1</t>
  </si>
  <si>
    <t>Edificios por  Reclasificar Valores de origen</t>
  </si>
  <si>
    <t>1-2-5-01-02-95-3-3</t>
  </si>
  <si>
    <t>Edificio Reclasificar Depreciacion acumulada *</t>
  </si>
  <si>
    <t>1-2-5-01-04-02-1-1</t>
  </si>
  <si>
    <t>Vehículos Valores de origen</t>
  </si>
  <si>
    <t>1-2-5-01-05-95-1-1</t>
  </si>
  <si>
    <t>Equipos comunicación por reclasificar VO</t>
  </si>
  <si>
    <t>1-2-5-01-05-95-3-3</t>
  </si>
  <si>
    <t>Equipos comunicación por reclasificar Deprec acum</t>
  </si>
  <si>
    <t>1-2-5-01-06-95-1-1</t>
  </si>
  <si>
    <t>Equipo y Mobiliario x Reclas Valores de origen</t>
  </si>
  <si>
    <t>1-2-5-01-06-95-3-3</t>
  </si>
  <si>
    <t>Equip y Mobiliario x Reclas Depreciacion acumulada</t>
  </si>
  <si>
    <t>1-2-5-01-07-95-1-1</t>
  </si>
  <si>
    <t>Equipos computación por reclasificar VO</t>
  </si>
  <si>
    <t>1-2-5-01-07-95-3-3</t>
  </si>
  <si>
    <t>Equipos computación por reclasificar Deprec acum</t>
  </si>
  <si>
    <t>1-2-5-01-08-95-1-1</t>
  </si>
  <si>
    <t>Equipo sanit, labor y invest por reclasificar VO</t>
  </si>
  <si>
    <t>1-2-5-01-08-95-3-3</t>
  </si>
  <si>
    <t>Eq sanit, labor y inv por reclasificar Deprec acum</t>
  </si>
  <si>
    <t>1-2-5-01-09-95-1-1</t>
  </si>
  <si>
    <t>Eq mob educ reclasificar Valores de origen</t>
  </si>
  <si>
    <t>1-2-5-01-09-95-3-3</t>
  </si>
  <si>
    <t>Eq mob educ por reclasificar Deprec acumul</t>
  </si>
  <si>
    <t>1-2-5-01-99-95-1-1</t>
  </si>
  <si>
    <t>Equip y Mobil diverso x reclasificar Valor Origen</t>
  </si>
  <si>
    <t>1-2-5-01-99-95-3-3</t>
  </si>
  <si>
    <t>Equip y Mobil diverso x reclasificar Deprec Acum</t>
  </si>
  <si>
    <t>1-2-5-08</t>
  </si>
  <si>
    <t>1-2-5-08-03-01-0-0</t>
  </si>
  <si>
    <t>Software y programas Valores de origen</t>
  </si>
  <si>
    <t>1-2-5-99</t>
  </si>
  <si>
    <t>1-2-5-99-01-02-1-1</t>
  </si>
  <si>
    <t>Construc P.Ofic/Aten</t>
  </si>
  <si>
    <t>1-2-5-99-01-95-1-1</t>
  </si>
  <si>
    <t>constres en Proceso Reclas Edificaciones e Inst VO</t>
  </si>
  <si>
    <t>1-2-5-99-05-99-0-0</t>
  </si>
  <si>
    <t>Constrc Otrs B. Cult</t>
  </si>
  <si>
    <t>2-1-1-01</t>
  </si>
  <si>
    <t>2-1-1-01-06-01-0-0</t>
  </si>
  <si>
    <t>Deudas comerciales proveedores nacionales</t>
  </si>
  <si>
    <t>2-1-1-01-06-03-0-0</t>
  </si>
  <si>
    <t>Deudas comerciales acredores institucionales</t>
  </si>
  <si>
    <t>2-1-1-03</t>
  </si>
  <si>
    <t>2-1-1-03-02-02-0-0-12700</t>
  </si>
  <si>
    <t>Transferencias Órganos Desconcentrados a pagar c/p</t>
  </si>
  <si>
    <t>2-1-1-04</t>
  </si>
  <si>
    <t>2-1-1-04-99-99-1-1</t>
  </si>
  <si>
    <t>Otros docs internos varios a pagar cp Valo Nomin</t>
  </si>
  <si>
    <t>2-1-3-02</t>
  </si>
  <si>
    <t>2-1-3-02-02-01-0-0-11206</t>
  </si>
  <si>
    <t>Recaudación por cuenta del gobierno central</t>
  </si>
  <si>
    <t>2-1-3-03</t>
  </si>
  <si>
    <t>2-1-3-03-01-01-0-0</t>
  </si>
  <si>
    <t>Dep garantía institu privadas sin fines de lucro</t>
  </si>
  <si>
    <t>2-1-3-03-01-02-0-0</t>
  </si>
  <si>
    <t>Depósitos en garantía de empresas privadas</t>
  </si>
  <si>
    <t>3-1-1-01</t>
  </si>
  <si>
    <t>3-1-1-01-01-00-0-0</t>
  </si>
  <si>
    <t>3-1-2-01</t>
  </si>
  <si>
    <t>3-1-2-01-01-00-0-0</t>
  </si>
  <si>
    <t>Donaciones de capital a valores históricos</t>
  </si>
  <si>
    <t>3-1-5-01</t>
  </si>
  <si>
    <t>3-1-5-01-01-00-0-0</t>
  </si>
  <si>
    <t>Resultados  ejercicios anteriores</t>
  </si>
  <si>
    <t>3-1-5-01-02-01-1-1</t>
  </si>
  <si>
    <t>Ajuste x corrección errores realizado Retroactivam</t>
  </si>
  <si>
    <t>3-1-5-01-02-03-1-1</t>
  </si>
  <si>
    <t>Ajuste correc errores realizados retroactivamente</t>
  </si>
  <si>
    <t>3-1-5-01-02-06-2-2</t>
  </si>
  <si>
    <t>Ajuste por cambios en la política contable</t>
  </si>
  <si>
    <t>3-1-5-01-04-00-0-0</t>
  </si>
  <si>
    <t>Ajustes al patrimonio p/variaciones del ejercicio</t>
  </si>
  <si>
    <t>4-6-1-02</t>
  </si>
  <si>
    <t>4-6-1-02-02-06-0-0-12700</t>
  </si>
  <si>
    <t>Transferencias corrientes  Órganos sconcentrados</t>
  </si>
  <si>
    <t>4-6-2-02</t>
  </si>
  <si>
    <t>4-6-2-02-02-06-0-0-12700</t>
  </si>
  <si>
    <t>Transferencias  capital  Órganos sconcentrados</t>
  </si>
  <si>
    <t>4-9-1-01</t>
  </si>
  <si>
    <t>4-9-1-01-01-02-2-2-</t>
  </si>
  <si>
    <t>Dif cambio positivasDe Depósitos  bancarios SP int</t>
  </si>
  <si>
    <t>5-1-2-08</t>
  </si>
  <si>
    <t>5-1-2-08-03-00-0-0</t>
  </si>
  <si>
    <t>Mantenim y reparac eq transp, tracción y elevació</t>
  </si>
  <si>
    <t>5-1-3-01</t>
  </si>
  <si>
    <t>5-1-3-01-02-00-0-0</t>
  </si>
  <si>
    <t>Productos farmacéuticos y medicinales</t>
  </si>
  <si>
    <t>5-1-3-01-99-00-0-0</t>
  </si>
  <si>
    <t>Otros productos químicos y conexos</t>
  </si>
  <si>
    <t>5-1-3-02</t>
  </si>
  <si>
    <t>5-1-3-02-03-00-0-0</t>
  </si>
  <si>
    <t>Alimentos y bebidas</t>
  </si>
  <si>
    <t>5-1-3-03</t>
  </si>
  <si>
    <t>5-1-3-03-99-00-0-0</t>
  </si>
  <si>
    <t>Otros mater y product de uso en constr y mantenim</t>
  </si>
  <si>
    <t>5-1-3-99</t>
  </si>
  <si>
    <t>5-1-3-99-02-00-0-0</t>
  </si>
  <si>
    <t>Útiles y mater méd, hospitalarios y d investigac</t>
  </si>
  <si>
    <t>5-1-4-01</t>
  </si>
  <si>
    <t>5-1-4-01-01-02-0-0</t>
  </si>
  <si>
    <t>Depreciación de edificios</t>
  </si>
  <si>
    <t>5-1-4-01-01-05-0-0</t>
  </si>
  <si>
    <t>Depreciaciones de equipos de comunicación</t>
  </si>
  <si>
    <t>5-1-4-01-01-06-0-0</t>
  </si>
  <si>
    <t>5-1-4-01-01-07-0-0</t>
  </si>
  <si>
    <t>Depreciación de equipos para computación</t>
  </si>
  <si>
    <t>5-1-4-01-01-08-0-0</t>
  </si>
  <si>
    <t>Depreciac equipo sanitario, d/lab e investigación</t>
  </si>
  <si>
    <t>5-1-4-01-01-09-0-0</t>
  </si>
  <si>
    <t>Depreciac equipo mobilia educa, deport y recreat</t>
  </si>
  <si>
    <t>5-1-4-01-01-99-0-0</t>
  </si>
  <si>
    <t>Depreciac maquinaria, equipo y mobiliar diverso</t>
  </si>
  <si>
    <t>5-4-1-01</t>
  </si>
  <si>
    <t>5-4-1-01-02-01-1-1</t>
  </si>
  <si>
    <t>Transferencias corrientes a asociaciones</t>
  </si>
  <si>
    <t>5-4-1-01-02-02-0-0</t>
  </si>
  <si>
    <t>Transferencias corrientes a empresas privadas</t>
  </si>
  <si>
    <t>5-4-1-02</t>
  </si>
  <si>
    <t>5-4-1-02-02-06-0-0-21103</t>
  </si>
  <si>
    <t>Trans corrientes a Órganos Desconcentrados</t>
  </si>
  <si>
    <t>5-4-1-02-02-06-0-0-12700</t>
  </si>
  <si>
    <t>5-4-1-02-02-06-0-0-12752</t>
  </si>
  <si>
    <t>5-4-2-02</t>
  </si>
  <si>
    <t>5-4-2-02-02-01-0-0-14290</t>
  </si>
  <si>
    <t>Donaciones de capital a Órganos Desconcentrados</t>
  </si>
  <si>
    <t>5-4-2-02-02-01-0-0-14120</t>
  </si>
  <si>
    <t>5-9-1-01</t>
  </si>
  <si>
    <t>5-9-1-01-01-02-2-2</t>
  </si>
  <si>
    <t>Dif cambio neg en dep bancario  sector púb interno</t>
  </si>
  <si>
    <t>ID_Entidad</t>
  </si>
  <si>
    <t>Unidad_Tiempo</t>
  </si>
  <si>
    <t>Periodo</t>
  </si>
  <si>
    <t>ESTADO DE FLUJO DE EFECTIVO</t>
  </si>
  <si>
    <t>Nota Nº</t>
  </si>
  <si>
    <t>FLUJOS DE EFECTIVO DE LAS ACTIVIDADES DE OPERACIÓN</t>
  </si>
  <si>
    <t>Cobros</t>
  </si>
  <si>
    <t>Cobros por impuestos</t>
  </si>
  <si>
    <t>Cobros por contribuciones sociales</t>
  </si>
  <si>
    <t>Cobros por multas, sanciones, remates y confiscaciones de origen no tributario</t>
  </si>
  <si>
    <t>Cobros por ventas de inventarios, servicios y derechos administrativos</t>
  </si>
  <si>
    <t>Cobros por ingresos de la propiedad</t>
  </si>
  <si>
    <t xml:space="preserve">Cobros por transferencias </t>
  </si>
  <si>
    <t>Cobros por concesiones</t>
  </si>
  <si>
    <t>Otros cobros por actividades de operación</t>
  </si>
  <si>
    <t>Pagos</t>
  </si>
  <si>
    <t>Pagos por beneficios al personal</t>
  </si>
  <si>
    <t>Pagos por servicios y adquisiciones de inventarios (incluye anticipos)</t>
  </si>
  <si>
    <t>Pagos por prestaciones de la seguridad social</t>
  </si>
  <si>
    <t xml:space="preserve">Pagos por otras transferencias </t>
  </si>
  <si>
    <t>Otros pagos por actividades de operación</t>
  </si>
  <si>
    <t>Flujos netos de efectivo por actividades de operación</t>
  </si>
  <si>
    <t>FLUJOS DE EFECTIVO DE LAS ACTIVIDADES DE INVERSIÓN</t>
  </si>
  <si>
    <t>Cobros por ventas de bienes distintos de inventarios</t>
  </si>
  <si>
    <t>Cobros por ventas y reembolso de inversiones patrimoniales</t>
  </si>
  <si>
    <t>Cobros por ventas y reembolso de inversiones en otros instrumentos financieros</t>
  </si>
  <si>
    <t>Cobros por reembolsos de préstamos</t>
  </si>
  <si>
    <t>Otros cobros por actividades de inversión</t>
  </si>
  <si>
    <t>Pagos por adquisición de bienes distintos de inventarios</t>
  </si>
  <si>
    <t>Pagos por adquisición de inversiones patrimoniales</t>
  </si>
  <si>
    <t>Pagos por adquisición de inversiones en otros instrumentos financieros</t>
  </si>
  <si>
    <t>Pagos por préstamos otorgados</t>
  </si>
  <si>
    <t>Otros pagos por actividades de inversión</t>
  </si>
  <si>
    <t>Flujos netos de efectivo por actividades de inversión</t>
  </si>
  <si>
    <t>FLUJOS DE EFECTIVO DE LAS ACTIVIDADES DE FINANCIACIÓN</t>
  </si>
  <si>
    <t>Cobros por incrementos de capital y transferencias de capital</t>
  </si>
  <si>
    <t>Cobros por endeudamiento público</t>
  </si>
  <si>
    <t>Otros cobros por actividades de financiación</t>
  </si>
  <si>
    <t>Pagos por disminuciones del patrimonio que no afectan resultados</t>
  </si>
  <si>
    <t>Pagos por amortizaciones de endeudamiento público</t>
  </si>
  <si>
    <t>Otros pagos por actividades de financiación</t>
  </si>
  <si>
    <t>Flujos netos de efectivo por actividades de financiación</t>
  </si>
  <si>
    <t>Incremento/Disminución neta de efectivo y equivalentes de efectivo por flujos de actividades</t>
  </si>
  <si>
    <t>Incremento/Disminución neta de efectivo y equivalentes de efectivo por diferencias de cambio no realizadas</t>
  </si>
  <si>
    <t>Efectivo y equivalentes de efectivo al inicio del ejercicio</t>
  </si>
  <si>
    <t>Efectivo y equivalentes de efectivo al final del ejercicio</t>
  </si>
  <si>
    <t>Relación Plan de Cuentas con Estados Financieros</t>
  </si>
  <si>
    <t>Estado de Cambios en el Patrimonio</t>
  </si>
  <si>
    <t xml:space="preserve"> En Colones </t>
  </si>
  <si>
    <t>Concepto</t>
  </si>
  <si>
    <t>Transferencias
de capital</t>
  </si>
  <si>
    <t>Intereses Minoritarios Part. Patrimonio</t>
  </si>
  <si>
    <t>Intereses Minoritarios Evolución</t>
  </si>
  <si>
    <t>Total Patrimomio</t>
  </si>
  <si>
    <t xml:space="preserve">Variaciones del ejercicio </t>
  </si>
  <si>
    <t>Total de variaciones del ejercicio</t>
  </si>
  <si>
    <t>Saldos del período</t>
  </si>
  <si>
    <t xml:space="preserve">   (*) De uso exclusivo en Estados Contables consolidados</t>
  </si>
  <si>
    <t>OFICINA DE COOPERACION INTERNACIONAL DE LA SALUD (OCIS)</t>
  </si>
  <si>
    <t>Estados de Ejecución Presupuestaria</t>
  </si>
  <si>
    <t>AL 31 DICIEMBRE DEL 2016</t>
  </si>
  <si>
    <t>- En Colones -</t>
  </si>
  <si>
    <t>Conceptos</t>
  </si>
  <si>
    <t>Presupuestos</t>
  </si>
  <si>
    <t>Diferencias Brutas (*)</t>
  </si>
  <si>
    <t>Diferencias Porcentuales</t>
  </si>
  <si>
    <t>Inicial (I)</t>
  </si>
  <si>
    <t>Final (II)</t>
  </si>
  <si>
    <t>Ejecutado</t>
  </si>
  <si>
    <t>II -I</t>
  </si>
  <si>
    <t>III - II</t>
  </si>
  <si>
    <t xml:space="preserve">II -I </t>
  </si>
  <si>
    <t xml:space="preserve">III - II </t>
  </si>
  <si>
    <t>Comprometido no devengado al cierre</t>
  </si>
  <si>
    <t>Devengado III</t>
  </si>
  <si>
    <t>%</t>
  </si>
  <si>
    <t xml:space="preserve">INGRESOS </t>
  </si>
  <si>
    <t>Total de Ingresos (I)</t>
  </si>
  <si>
    <t>Gastos Activables</t>
  </si>
  <si>
    <t>Inversiones Financieras</t>
  </si>
  <si>
    <t>Activo Fijo</t>
  </si>
  <si>
    <t>Objetos de Valor</t>
  </si>
  <si>
    <t>Bienes Intangibles</t>
  </si>
  <si>
    <t xml:space="preserve">Aportes de Capital </t>
  </si>
  <si>
    <t xml:space="preserve">Total de Gastos (II) </t>
  </si>
  <si>
    <r>
      <t xml:space="preserve">RESULTADO ECONOMICO PRESUPUESTARIO  (I - II) </t>
    </r>
    <r>
      <rPr>
        <b/>
        <sz val="9"/>
        <rFont val="Arial"/>
        <family val="2"/>
      </rPr>
      <t>(superávit/déficit)</t>
    </r>
  </si>
  <si>
    <t>(*) Diferencias Brutas - Notas explicativas por cada diferencia</t>
  </si>
  <si>
    <t>Elaborado por: Licda.  Karla Zúñiga Villalobos                                                                      Revisado por:  MBA. Alexander Cascante  Alfaro                                                                Aprobado por: Dr. Fernando Llorca Castro</t>
  </si>
  <si>
    <t>Al 30 de junio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</si>
</sst>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_-* #,##0.00_-;\-* #,##0.00_-;_-* &quot;-&quot;??_-;_-@_-"/>
    <numFmt numFmtId="166" formatCode="00"/>
    <numFmt numFmtId="167" formatCode="#,##0.0"/>
    <numFmt numFmtId="168" formatCode="#,##0.00_ ;\-#,##0.00\ "/>
  </numFmts>
  <fonts count="3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b/>
      <sz val="10"/>
      <name val="Lucida Sans Unicode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u/>
      <sz val="14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Lucida Sans Unicode"/>
      <family val="2"/>
    </font>
    <font>
      <sz val="12"/>
      <color rgb="FF5F5E5E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1" fillId="0" borderId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74">
    <xf numFmtId="0" fontId="0" fillId="0" borderId="0" xfId="0"/>
    <xf numFmtId="0" fontId="13" fillId="3" borderId="9" xfId="0" applyFont="1" applyFill="1" applyBorder="1" applyAlignment="1">
      <alignment horizontal="left" wrapText="1"/>
    </xf>
    <xf numFmtId="0" fontId="12" fillId="3" borderId="4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left" wrapText="1"/>
    </xf>
    <xf numFmtId="0" fontId="0" fillId="2" borderId="10" xfId="0" applyFill="1" applyBorder="1"/>
    <xf numFmtId="0" fontId="3" fillId="2" borderId="11" xfId="0" applyFont="1" applyFill="1" applyBorder="1" applyAlignment="1">
      <alignment horizontal="left" wrapText="1"/>
    </xf>
    <xf numFmtId="0" fontId="12" fillId="2" borderId="12" xfId="0" applyFont="1" applyFill="1" applyBorder="1" applyAlignment="1">
      <alignment horizontal="center"/>
    </xf>
    <xf numFmtId="0" fontId="0" fillId="4" borderId="1" xfId="0" applyFill="1" applyBorder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4" fontId="0" fillId="0" borderId="0" xfId="0" applyNumberFormat="1" applyAlignment="1">
      <alignment vertical="top"/>
    </xf>
    <xf numFmtId="3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0" fontId="3" fillId="7" borderId="0" xfId="0" applyFont="1" applyFill="1" applyBorder="1" applyAlignment="1">
      <alignment horizontal="left" vertical="top"/>
    </xf>
    <xf numFmtId="0" fontId="3" fillId="7" borderId="0" xfId="0" applyFont="1" applyFill="1" applyBorder="1" applyAlignment="1">
      <alignment vertical="top" wrapText="1"/>
    </xf>
    <xf numFmtId="49" fontId="0" fillId="7" borderId="0" xfId="0" applyNumberFormat="1" applyFill="1" applyAlignment="1">
      <alignment horizontal="center"/>
    </xf>
    <xf numFmtId="0" fontId="0" fillId="7" borderId="0" xfId="0" applyFill="1"/>
    <xf numFmtId="164" fontId="0" fillId="0" borderId="0" xfId="2" applyFont="1"/>
    <xf numFmtId="164" fontId="0" fillId="0" borderId="0" xfId="0" applyNumberFormat="1"/>
    <xf numFmtId="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7" borderId="0" xfId="0" applyFill="1" applyBorder="1" applyAlignment="1">
      <alignment horizontal="left" vertical="top"/>
    </xf>
    <xf numFmtId="164" fontId="0" fillId="0" borderId="0" xfId="2" applyFont="1" applyAlignment="1">
      <alignment horizontal="center"/>
    </xf>
    <xf numFmtId="0" fontId="4" fillId="7" borderId="0" xfId="0" applyFont="1" applyFill="1" applyBorder="1" applyAlignment="1">
      <alignment vertical="top" wrapText="1"/>
    </xf>
    <xf numFmtId="0" fontId="22" fillId="7" borderId="0" xfId="0" applyFont="1" applyFill="1" applyBorder="1" applyAlignment="1">
      <alignment horizontal="left" vertical="top"/>
    </xf>
    <xf numFmtId="49" fontId="22" fillId="7" borderId="0" xfId="0" applyNumberFormat="1" applyFont="1" applyFill="1" applyAlignment="1">
      <alignment horizontal="center"/>
    </xf>
    <xf numFmtId="0" fontId="22" fillId="7" borderId="0" xfId="0" applyFont="1" applyFill="1"/>
    <xf numFmtId="9" fontId="0" fillId="0" borderId="0" xfId="3" applyFont="1"/>
    <xf numFmtId="164" fontId="0" fillId="7" borderId="0" xfId="2" applyFont="1" applyFill="1"/>
    <xf numFmtId="164" fontId="0" fillId="7" borderId="0" xfId="2" applyFont="1" applyFill="1" applyBorder="1"/>
    <xf numFmtId="0" fontId="0" fillId="7" borderId="0" xfId="0" applyFill="1" applyBorder="1"/>
    <xf numFmtId="0" fontId="4" fillId="7" borderId="0" xfId="0" applyFont="1" applyFill="1"/>
    <xf numFmtId="0" fontId="4" fillId="7" borderId="0" xfId="0" applyFont="1" applyFill="1" applyAlignment="1">
      <alignment wrapText="1"/>
    </xf>
    <xf numFmtId="49" fontId="4" fillId="7" borderId="0" xfId="0" applyNumberFormat="1" applyFont="1" applyFill="1" applyAlignment="1">
      <alignment horizontal="center"/>
    </xf>
    <xf numFmtId="0" fontId="9" fillId="7" borderId="0" xfId="0" applyFont="1" applyFill="1" applyBorder="1" applyAlignment="1">
      <alignment horizontal="left" vertical="top"/>
    </xf>
    <xf numFmtId="0" fontId="9" fillId="7" borderId="0" xfId="0" applyFont="1" applyFill="1" applyBorder="1" applyAlignment="1">
      <alignment vertical="top" wrapText="1"/>
    </xf>
    <xf numFmtId="0" fontId="0" fillId="7" borderId="0" xfId="0" applyFill="1" applyBorder="1" applyAlignment="1">
      <alignment vertical="top" wrapText="1"/>
    </xf>
    <xf numFmtId="0" fontId="2" fillId="7" borderId="0" xfId="0" applyFont="1" applyFill="1" applyBorder="1" applyAlignment="1">
      <alignment vertical="top" wrapText="1"/>
    </xf>
    <xf numFmtId="0" fontId="0" fillId="7" borderId="0" xfId="0" applyFill="1" applyBorder="1" applyAlignment="1">
      <alignment vertical="top"/>
    </xf>
    <xf numFmtId="0" fontId="14" fillId="7" borderId="0" xfId="0" applyFont="1" applyFill="1"/>
    <xf numFmtId="9" fontId="0" fillId="7" borderId="0" xfId="3" applyFont="1" applyFill="1"/>
    <xf numFmtId="9" fontId="0" fillId="7" borderId="0" xfId="3" applyFont="1" applyFill="1" applyBorder="1"/>
    <xf numFmtId="9" fontId="4" fillId="7" borderId="0" xfId="3" applyFont="1" applyFill="1" applyAlignment="1">
      <alignment horizontal="center"/>
    </xf>
    <xf numFmtId="0" fontId="23" fillId="7" borderId="0" xfId="0" applyFont="1" applyFill="1"/>
    <xf numFmtId="49" fontId="23" fillId="7" borderId="0" xfId="0" applyNumberFormat="1" applyFont="1" applyFill="1" applyAlignment="1">
      <alignment horizontal="center"/>
    </xf>
    <xf numFmtId="9" fontId="23" fillId="7" borderId="0" xfId="3" applyFont="1" applyFill="1"/>
    <xf numFmtId="0" fontId="2" fillId="7" borderId="0" xfId="0" applyFont="1" applyFill="1" applyBorder="1" applyAlignment="1">
      <alignment horizontal="left" vertical="top"/>
    </xf>
    <xf numFmtId="0" fontId="0" fillId="7" borderId="0" xfId="0" applyFont="1" applyFill="1"/>
    <xf numFmtId="49" fontId="3" fillId="7" borderId="0" xfId="0" applyNumberFormat="1" applyFont="1" applyFill="1" applyAlignment="1">
      <alignment horizontal="center"/>
    </xf>
    <xf numFmtId="9" fontId="3" fillId="7" borderId="0" xfId="3" applyFont="1" applyFill="1" applyAlignment="1">
      <alignment horizontal="center"/>
    </xf>
    <xf numFmtId="0" fontId="5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left" vertical="top"/>
    </xf>
    <xf numFmtId="0" fontId="7" fillId="7" borderId="0" xfId="0" applyFont="1" applyFill="1" applyAlignment="1">
      <alignment vertical="top" wrapText="1"/>
    </xf>
    <xf numFmtId="0" fontId="7" fillId="7" borderId="0" xfId="0" applyFont="1" applyFill="1" applyBorder="1" applyAlignment="1">
      <alignment vertical="top" wrapText="1"/>
    </xf>
    <xf numFmtId="1" fontId="3" fillId="7" borderId="0" xfId="0" applyNumberFormat="1" applyFont="1" applyFill="1" applyBorder="1" applyAlignment="1">
      <alignment horizontal="left" vertical="top"/>
    </xf>
    <xf numFmtId="1" fontId="0" fillId="7" borderId="0" xfId="0" applyNumberFormat="1" applyFill="1" applyBorder="1" applyAlignment="1">
      <alignment horizontal="left" vertical="top"/>
    </xf>
    <xf numFmtId="0" fontId="5" fillId="7" borderId="0" xfId="0" applyFont="1" applyFill="1" applyBorder="1" applyAlignment="1">
      <alignment horizontal="left" vertical="top" wrapText="1" indent="2"/>
    </xf>
    <xf numFmtId="0" fontId="0" fillId="7" borderId="0" xfId="0" applyFill="1" applyBorder="1" applyAlignment="1">
      <alignment horizontal="left" vertical="top" wrapText="1"/>
    </xf>
    <xf numFmtId="0" fontId="4" fillId="7" borderId="0" xfId="0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 wrapText="1"/>
    </xf>
    <xf numFmtId="0" fontId="8" fillId="7" borderId="0" xfId="0" applyFont="1" applyFill="1" applyBorder="1" applyAlignment="1">
      <alignment horizontal="left" vertical="top" wrapText="1" indent="2"/>
    </xf>
    <xf numFmtId="0" fontId="10" fillId="7" borderId="0" xfId="0" applyFont="1" applyFill="1" applyBorder="1" applyAlignment="1">
      <alignment vertical="top" wrapText="1"/>
    </xf>
    <xf numFmtId="0" fontId="5" fillId="7" borderId="0" xfId="0" applyFont="1" applyFill="1" applyBorder="1" applyAlignment="1">
      <alignment horizontal="left" wrapText="1" indent="2"/>
    </xf>
    <xf numFmtId="166" fontId="0" fillId="7" borderId="0" xfId="0" applyNumberFormat="1" applyFill="1" applyBorder="1" applyAlignment="1">
      <alignment vertical="top"/>
    </xf>
    <xf numFmtId="49" fontId="6" fillId="7" borderId="0" xfId="0" applyNumberFormat="1" applyFont="1" applyFill="1"/>
    <xf numFmtId="0" fontId="4" fillId="3" borderId="1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 wrapText="1"/>
    </xf>
    <xf numFmtId="164" fontId="3" fillId="3" borderId="22" xfId="2" applyFont="1" applyFill="1" applyBorder="1" applyAlignment="1">
      <alignment horizontal="center" vertical="center" wrapText="1"/>
    </xf>
    <xf numFmtId="164" fontId="3" fillId="3" borderId="23" xfId="2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vertical="center"/>
    </xf>
    <xf numFmtId="0" fontId="19" fillId="3" borderId="22" xfId="0" applyFont="1" applyFill="1" applyBorder="1" applyAlignment="1">
      <alignment horizontal="center" vertical="center"/>
    </xf>
    <xf numFmtId="0" fontId="0" fillId="7" borderId="0" xfId="0" applyFill="1" applyAlignment="1"/>
    <xf numFmtId="0" fontId="0" fillId="7" borderId="9" xfId="0" applyFill="1" applyBorder="1"/>
    <xf numFmtId="0" fontId="0" fillId="7" borderId="10" xfId="0" applyFill="1" applyBorder="1"/>
    <xf numFmtId="0" fontId="0" fillId="7" borderId="16" xfId="0" applyFill="1" applyBorder="1"/>
    <xf numFmtId="0" fontId="3" fillId="7" borderId="9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left" wrapText="1" indent="3"/>
    </xf>
    <xf numFmtId="0" fontId="2" fillId="7" borderId="9" xfId="0" applyFont="1" applyFill="1" applyBorder="1" applyAlignment="1">
      <alignment horizontal="left" wrapText="1" indent="5"/>
    </xf>
    <xf numFmtId="0" fontId="3" fillId="7" borderId="0" xfId="0" applyFont="1" applyFill="1"/>
    <xf numFmtId="0" fontId="28" fillId="7" borderId="10" xfId="0" applyFont="1" applyFill="1" applyBorder="1" applyAlignment="1">
      <alignment horizontal="center"/>
    </xf>
    <xf numFmtId="0" fontId="13" fillId="3" borderId="29" xfId="0" applyFont="1" applyFill="1" applyBorder="1" applyAlignment="1">
      <alignment horizontal="left" wrapText="1"/>
    </xf>
    <xf numFmtId="0" fontId="12" fillId="3" borderId="30" xfId="0" applyFont="1" applyFill="1" applyBorder="1" applyAlignment="1">
      <alignment horizontal="center"/>
    </xf>
    <xf numFmtId="9" fontId="3" fillId="7" borderId="5" xfId="3" applyFont="1" applyFill="1" applyBorder="1" applyAlignment="1">
      <alignment horizontal="center"/>
    </xf>
    <xf numFmtId="9" fontId="3" fillId="7" borderId="13" xfId="3" applyFont="1" applyFill="1" applyBorder="1" applyAlignment="1">
      <alignment horizontal="center"/>
    </xf>
    <xf numFmtId="164" fontId="7" fillId="7" borderId="8" xfId="2" applyFont="1" applyFill="1" applyBorder="1" applyAlignment="1">
      <alignment horizontal="center" vertical="center" wrapText="1"/>
    </xf>
    <xf numFmtId="164" fontId="0" fillId="7" borderId="16" xfId="2" applyFont="1" applyFill="1" applyBorder="1"/>
    <xf numFmtId="164" fontId="28" fillId="7" borderId="10" xfId="2" applyFont="1" applyFill="1" applyBorder="1" applyAlignment="1">
      <alignment horizontal="center"/>
    </xf>
    <xf numFmtId="164" fontId="12" fillId="3" borderId="30" xfId="2" applyFont="1" applyFill="1" applyBorder="1" applyAlignment="1">
      <alignment horizontal="center"/>
    </xf>
    <xf numFmtId="164" fontId="0" fillId="7" borderId="10" xfId="2" applyFont="1" applyFill="1" applyBorder="1"/>
    <xf numFmtId="164" fontId="12" fillId="3" borderId="4" xfId="2" applyFont="1" applyFill="1" applyBorder="1" applyAlignment="1">
      <alignment horizontal="center"/>
    </xf>
    <xf numFmtId="164" fontId="0" fillId="2" borderId="10" xfId="2" applyFont="1" applyFill="1" applyBorder="1"/>
    <xf numFmtId="164" fontId="12" fillId="2" borderId="12" xfId="2" applyFont="1" applyFill="1" applyBorder="1" applyAlignment="1">
      <alignment horizontal="center"/>
    </xf>
    <xf numFmtId="164" fontId="12" fillId="7" borderId="10" xfId="2" applyFont="1" applyFill="1" applyBorder="1" applyAlignment="1">
      <alignment horizontal="center"/>
    </xf>
    <xf numFmtId="164" fontId="3" fillId="7" borderId="10" xfId="2" applyFont="1" applyFill="1" applyBorder="1" applyAlignment="1">
      <alignment horizontal="center"/>
    </xf>
    <xf numFmtId="164" fontId="3" fillId="7" borderId="5" xfId="2" applyFont="1" applyFill="1" applyBorder="1" applyAlignment="1">
      <alignment horizontal="center"/>
    </xf>
    <xf numFmtId="164" fontId="3" fillId="7" borderId="0" xfId="2" applyFont="1" applyFill="1"/>
    <xf numFmtId="9" fontId="15" fillId="7" borderId="0" xfId="3" applyFont="1" applyFill="1" applyBorder="1" applyAlignment="1">
      <alignment horizontal="right"/>
    </xf>
    <xf numFmtId="9" fontId="3" fillId="7" borderId="14" xfId="3" applyFont="1" applyFill="1" applyBorder="1" applyAlignment="1">
      <alignment horizontal="center"/>
    </xf>
    <xf numFmtId="9" fontId="3" fillId="7" borderId="17" xfId="3" applyFont="1" applyFill="1" applyBorder="1" applyAlignment="1">
      <alignment horizontal="center"/>
    </xf>
    <xf numFmtId="9" fontId="3" fillId="7" borderId="12" xfId="3" applyFont="1" applyFill="1" applyBorder="1" applyAlignment="1">
      <alignment horizontal="center"/>
    </xf>
    <xf numFmtId="9" fontId="3" fillId="7" borderId="20" xfId="3" applyFont="1" applyFill="1" applyBorder="1" applyAlignment="1">
      <alignment horizontal="center"/>
    </xf>
    <xf numFmtId="9" fontId="0" fillId="7" borderId="10" xfId="3" applyFont="1" applyFill="1" applyBorder="1"/>
    <xf numFmtId="9" fontId="0" fillId="7" borderId="17" xfId="3" applyFont="1" applyFill="1" applyBorder="1"/>
    <xf numFmtId="9" fontId="0" fillId="3" borderId="10" xfId="3" applyFont="1" applyFill="1" applyBorder="1"/>
    <xf numFmtId="9" fontId="0" fillId="3" borderId="17" xfId="3" applyFont="1" applyFill="1" applyBorder="1"/>
    <xf numFmtId="9" fontId="0" fillId="3" borderId="5" xfId="3" applyFont="1" applyFill="1" applyBorder="1"/>
    <xf numFmtId="9" fontId="0" fillId="3" borderId="13" xfId="3" applyFont="1" applyFill="1" applyBorder="1"/>
    <xf numFmtId="9" fontId="0" fillId="2" borderId="10" xfId="3" applyFont="1" applyFill="1" applyBorder="1"/>
    <xf numFmtId="9" fontId="0" fillId="2" borderId="17" xfId="3" applyFont="1" applyFill="1" applyBorder="1"/>
    <xf numFmtId="9" fontId="12" fillId="2" borderId="12" xfId="3" applyFont="1" applyFill="1" applyBorder="1" applyAlignment="1">
      <alignment horizontal="center"/>
    </xf>
    <xf numFmtId="9" fontId="3" fillId="2" borderId="20" xfId="3" applyFont="1" applyFill="1" applyBorder="1" applyAlignment="1">
      <alignment horizontal="center"/>
    </xf>
    <xf numFmtId="164" fontId="28" fillId="7" borderId="10" xfId="0" applyNumberFormat="1" applyFont="1" applyFill="1" applyBorder="1" applyAlignment="1">
      <alignment horizontal="center"/>
    </xf>
    <xf numFmtId="0" fontId="1" fillId="7" borderId="0" xfId="1" applyFont="1" applyFill="1" applyBorder="1" applyAlignment="1">
      <alignment wrapText="1"/>
    </xf>
    <xf numFmtId="0" fontId="29" fillId="7" borderId="0" xfId="0" applyFont="1" applyFill="1"/>
    <xf numFmtId="0" fontId="19" fillId="7" borderId="2" xfId="1" applyFont="1" applyFill="1" applyBorder="1"/>
    <xf numFmtId="0" fontId="2" fillId="7" borderId="31" xfId="1" applyFont="1" applyFill="1" applyBorder="1"/>
    <xf numFmtId="0" fontId="3" fillId="7" borderId="31" xfId="1" applyFont="1" applyFill="1" applyBorder="1" applyAlignment="1">
      <alignment horizontal="center" vertical="center"/>
    </xf>
    <xf numFmtId="0" fontId="19" fillId="7" borderId="0" xfId="1" applyFont="1" applyFill="1" applyBorder="1"/>
    <xf numFmtId="0" fontId="2" fillId="7" borderId="0" xfId="1" applyFont="1" applyFill="1" applyBorder="1"/>
    <xf numFmtId="0" fontId="24" fillId="7" borderId="0" xfId="1" applyFont="1" applyFill="1" applyBorder="1"/>
    <xf numFmtId="0" fontId="2" fillId="7" borderId="0" xfId="1" applyFont="1" applyFill="1" applyBorder="1" applyAlignment="1" applyProtection="1">
      <alignment wrapText="1"/>
    </xf>
    <xf numFmtId="0" fontId="24" fillId="7" borderId="0" xfId="1" applyFont="1" applyFill="1" applyBorder="1" applyAlignment="1"/>
    <xf numFmtId="0" fontId="2" fillId="7" borderId="0" xfId="1" applyFont="1" applyFill="1" applyBorder="1" applyAlignment="1"/>
    <xf numFmtId="0" fontId="19" fillId="8" borderId="0" xfId="1" applyFont="1" applyFill="1" applyBorder="1" applyAlignment="1">
      <alignment vertical="center"/>
    </xf>
    <xf numFmtId="0" fontId="2" fillId="8" borderId="0" xfId="1" applyFont="1" applyFill="1" applyBorder="1" applyAlignment="1">
      <alignment vertical="center"/>
    </xf>
    <xf numFmtId="0" fontId="19" fillId="7" borderId="0" xfId="1" applyFont="1" applyFill="1" applyBorder="1" applyAlignment="1">
      <alignment vertical="center"/>
    </xf>
    <xf numFmtId="0" fontId="2" fillId="7" borderId="0" xfId="1" applyFont="1" applyFill="1" applyBorder="1" applyAlignment="1">
      <alignment vertical="center"/>
    </xf>
    <xf numFmtId="0" fontId="13" fillId="7" borderId="0" xfId="1" applyFont="1" applyFill="1" applyBorder="1"/>
    <xf numFmtId="164" fontId="0" fillId="7" borderId="0" xfId="0" applyNumberFormat="1" applyFont="1" applyFill="1"/>
    <xf numFmtId="0" fontId="2" fillId="7" borderId="0" xfId="1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164" fontId="2" fillId="7" borderId="0" xfId="2" applyFont="1" applyFill="1" applyBorder="1" applyAlignment="1">
      <alignment horizontal="center"/>
    </xf>
    <xf numFmtId="0" fontId="0" fillId="7" borderId="0" xfId="0" applyFill="1" applyAlignment="1">
      <alignment vertical="center"/>
    </xf>
    <xf numFmtId="0" fontId="20" fillId="7" borderId="0" xfId="0" applyFont="1" applyFill="1"/>
    <xf numFmtId="164" fontId="20" fillId="7" borderId="0" xfId="2" applyFont="1" applyFill="1"/>
    <xf numFmtId="164" fontId="0" fillId="7" borderId="0" xfId="2" applyFont="1" applyFill="1" applyAlignment="1">
      <alignment horizontal="center"/>
    </xf>
    <xf numFmtId="0" fontId="20" fillId="7" borderId="0" xfId="0" applyFont="1" applyFill="1" applyAlignment="1">
      <alignment wrapText="1"/>
    </xf>
    <xf numFmtId="0" fontId="2" fillId="7" borderId="0" xfId="0" applyFont="1" applyFill="1"/>
    <xf numFmtId="0" fontId="8" fillId="7" borderId="0" xfId="0" applyFont="1" applyFill="1"/>
    <xf numFmtId="0" fontId="0" fillId="7" borderId="0" xfId="0" applyFill="1" applyAlignment="1">
      <alignment vertical="center" wrapText="1"/>
    </xf>
    <xf numFmtId="0" fontId="18" fillId="7" borderId="0" xfId="0" applyFont="1" applyFill="1" applyAlignment="1">
      <alignment horizontal="center"/>
    </xf>
    <xf numFmtId="164" fontId="1" fillId="7" borderId="0" xfId="2" applyFont="1" applyFill="1" applyBorder="1" applyAlignment="1">
      <alignment horizontal="center"/>
    </xf>
    <xf numFmtId="164" fontId="2" fillId="7" borderId="15" xfId="2" applyFont="1" applyFill="1" applyBorder="1" applyAlignment="1">
      <alignment wrapText="1"/>
    </xf>
    <xf numFmtId="0" fontId="30" fillId="7" borderId="0" xfId="0" applyFont="1" applyFill="1"/>
    <xf numFmtId="0" fontId="30" fillId="7" borderId="0" xfId="0" applyFont="1" applyFill="1" applyAlignment="1">
      <alignment vertical="center"/>
    </xf>
    <xf numFmtId="168" fontId="2" fillId="7" borderId="15" xfId="2" applyNumberFormat="1" applyFont="1" applyFill="1" applyBorder="1" applyAlignment="1">
      <alignment wrapText="1"/>
    </xf>
    <xf numFmtId="4" fontId="2" fillId="7" borderId="15" xfId="2" applyNumberFormat="1" applyFont="1" applyFill="1" applyBorder="1" applyAlignment="1">
      <alignment wrapText="1"/>
    </xf>
    <xf numFmtId="164" fontId="6" fillId="7" borderId="0" xfId="2" applyFont="1" applyFill="1" applyAlignment="1">
      <alignment horizontal="right"/>
    </xf>
    <xf numFmtId="0" fontId="3" fillId="7" borderId="31" xfId="2" applyNumberFormat="1" applyFont="1" applyFill="1" applyBorder="1" applyAlignment="1">
      <alignment horizontal="right" vertical="center"/>
    </xf>
    <xf numFmtId="164" fontId="3" fillId="7" borderId="0" xfId="2" applyFont="1" applyFill="1" applyBorder="1" applyAlignment="1">
      <alignment horizontal="right" vertical="center"/>
    </xf>
    <xf numFmtId="164" fontId="2" fillId="7" borderId="0" xfId="2" applyFont="1" applyFill="1" applyBorder="1" applyAlignment="1">
      <alignment horizontal="right"/>
    </xf>
    <xf numFmtId="0" fontId="0" fillId="7" borderId="0" xfId="0" applyFill="1" applyAlignment="1">
      <alignment horizontal="right"/>
    </xf>
    <xf numFmtId="4" fontId="0" fillId="7" borderId="0" xfId="2" applyNumberFormat="1" applyFont="1" applyFill="1" applyAlignment="1">
      <alignment horizontal="right"/>
    </xf>
    <xf numFmtId="164" fontId="0" fillId="7" borderId="0" xfId="2" applyFont="1" applyFill="1" applyAlignment="1">
      <alignment horizontal="right"/>
    </xf>
    <xf numFmtId="4" fontId="17" fillId="7" borderId="0" xfId="2" applyNumberFormat="1" applyFont="1" applyFill="1" applyAlignment="1">
      <alignment horizontal="right"/>
    </xf>
    <xf numFmtId="4" fontId="17" fillId="7" borderId="0" xfId="2" applyNumberFormat="1" applyFont="1" applyFill="1" applyBorder="1" applyAlignment="1">
      <alignment horizontal="right"/>
    </xf>
    <xf numFmtId="4" fontId="4" fillId="7" borderId="0" xfId="2" applyNumberFormat="1" applyFont="1" applyFill="1" applyAlignment="1">
      <alignment horizontal="right"/>
    </xf>
    <xf numFmtId="4" fontId="25" fillId="7" borderId="0" xfId="2" applyNumberFormat="1" applyFont="1" applyFill="1" applyAlignment="1">
      <alignment horizontal="right"/>
    </xf>
    <xf numFmtId="4" fontId="3" fillId="7" borderId="0" xfId="2" applyNumberFormat="1" applyFont="1" applyFill="1" applyAlignment="1">
      <alignment horizontal="right"/>
    </xf>
    <xf numFmtId="4" fontId="26" fillId="7" borderId="0" xfId="2" applyNumberFormat="1" applyFont="1" applyFill="1" applyAlignment="1">
      <alignment horizontal="right"/>
    </xf>
    <xf numFmtId="4" fontId="2" fillId="7" borderId="0" xfId="2" applyNumberFormat="1" applyFont="1" applyFill="1" applyAlignment="1">
      <alignment horizontal="right"/>
    </xf>
    <xf numFmtId="4" fontId="27" fillId="7" borderId="0" xfId="2" applyNumberFormat="1" applyFont="1" applyFill="1" applyAlignment="1">
      <alignment horizontal="right"/>
    </xf>
    <xf numFmtId="4" fontId="23" fillId="7" borderId="0" xfId="2" applyNumberFormat="1" applyFont="1" applyFill="1" applyAlignment="1">
      <alignment horizontal="right"/>
    </xf>
    <xf numFmtId="0" fontId="27" fillId="7" borderId="0" xfId="0" applyFont="1" applyFill="1" applyAlignment="1">
      <alignment horizontal="center"/>
    </xf>
    <xf numFmtId="49" fontId="27" fillId="7" borderId="0" xfId="0" applyNumberFormat="1" applyFont="1" applyFill="1"/>
    <xf numFmtId="0" fontId="27" fillId="7" borderId="0" xfId="0" applyFont="1" applyFill="1"/>
    <xf numFmtId="0" fontId="27" fillId="0" borderId="0" xfId="0" applyFont="1"/>
    <xf numFmtId="0" fontId="27" fillId="0" borderId="0" xfId="0" applyFont="1" applyAlignment="1">
      <alignment horizontal="center"/>
    </xf>
    <xf numFmtId="49" fontId="27" fillId="0" borderId="0" xfId="0" applyNumberFormat="1" applyFont="1"/>
    <xf numFmtId="0" fontId="7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/>
    <xf numFmtId="0" fontId="4" fillId="7" borderId="0" xfId="0" applyFont="1" applyFill="1" applyBorder="1" applyAlignment="1">
      <alignment vertical="center"/>
    </xf>
    <xf numFmtId="49" fontId="32" fillId="6" borderId="1" xfId="0" quotePrefix="1" applyNumberFormat="1" applyFont="1" applyFill="1" applyBorder="1" applyAlignment="1">
      <alignment horizontal="center"/>
    </xf>
    <xf numFmtId="49" fontId="32" fillId="6" borderId="1" xfId="0" quotePrefix="1" applyNumberFormat="1" applyFont="1" applyFill="1" applyBorder="1" applyAlignment="1">
      <alignment horizontal="center" wrapText="1"/>
    </xf>
    <xf numFmtId="4" fontId="27" fillId="7" borderId="0" xfId="2" applyNumberFormat="1" applyFont="1" applyFill="1"/>
    <xf numFmtId="4" fontId="32" fillId="6" borderId="1" xfId="2" quotePrefix="1" applyNumberFormat="1" applyFont="1" applyFill="1" applyBorder="1" applyAlignment="1">
      <alignment horizontal="center"/>
    </xf>
    <xf numFmtId="4" fontId="33" fillId="7" borderId="0" xfId="2" applyNumberFormat="1" applyFont="1" applyFill="1"/>
    <xf numFmtId="4" fontId="0" fillId="7" borderId="0" xfId="3" applyNumberFormat="1" applyFont="1" applyFill="1"/>
    <xf numFmtId="4" fontId="27" fillId="0" borderId="0" xfId="2" applyNumberFormat="1" applyFont="1"/>
    <xf numFmtId="49" fontId="33" fillId="7" borderId="1" xfId="0" quotePrefix="1" applyNumberFormat="1" applyFont="1" applyFill="1" applyBorder="1" applyAlignment="1">
      <alignment horizontal="left"/>
    </xf>
    <xf numFmtId="164" fontId="33" fillId="7" borderId="1" xfId="2" quotePrefix="1" applyFont="1" applyFill="1" applyBorder="1" applyAlignment="1">
      <alignment horizontal="left"/>
    </xf>
    <xf numFmtId="49" fontId="33" fillId="7" borderId="1" xfId="0" quotePrefix="1" applyNumberFormat="1" applyFont="1" applyFill="1" applyBorder="1" applyAlignment="1">
      <alignment horizontal="center"/>
    </xf>
    <xf numFmtId="164" fontId="2" fillId="7" borderId="34" xfId="2" applyFont="1" applyFill="1" applyBorder="1" applyAlignment="1">
      <alignment wrapText="1"/>
    </xf>
    <xf numFmtId="168" fontId="2" fillId="7" borderId="35" xfId="2" applyNumberFormat="1" applyFont="1" applyFill="1" applyBorder="1" applyAlignment="1">
      <alignment wrapText="1"/>
    </xf>
    <xf numFmtId="164" fontId="2" fillId="7" borderId="35" xfId="2" applyFont="1" applyFill="1" applyBorder="1" applyAlignment="1">
      <alignment wrapText="1"/>
    </xf>
    <xf numFmtId="0" fontId="2" fillId="0" borderId="0" xfId="1" applyFont="1" applyBorder="1"/>
    <xf numFmtId="0" fontId="2" fillId="0" borderId="1" xfId="1" applyFont="1" applyBorder="1"/>
    <xf numFmtId="0" fontId="3" fillId="11" borderId="1" xfId="1" applyFont="1" applyFill="1" applyBorder="1" applyAlignment="1">
      <alignment horizontal="center"/>
    </xf>
    <xf numFmtId="0" fontId="2" fillId="7" borderId="1" xfId="1" applyFont="1" applyFill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/>
    </xf>
    <xf numFmtId="0" fontId="2" fillId="7" borderId="1" xfId="1" applyFont="1" applyFill="1" applyBorder="1" applyAlignment="1" applyProtection="1">
      <alignment horizontal="center" wrapText="1"/>
    </xf>
    <xf numFmtId="168" fontId="3" fillId="11" borderId="1" xfId="1" applyNumberFormat="1" applyFont="1" applyFill="1" applyBorder="1" applyAlignment="1" applyProtection="1">
      <alignment horizontal="center"/>
    </xf>
    <xf numFmtId="0" fontId="2" fillId="0" borderId="0" xfId="1" applyFont="1" applyFill="1" applyBorder="1"/>
    <xf numFmtId="0" fontId="2" fillId="3" borderId="0" xfId="1" applyFont="1" applyFill="1" applyBorder="1" applyAlignment="1">
      <alignment vertical="center"/>
    </xf>
    <xf numFmtId="0" fontId="2" fillId="3" borderId="1" xfId="1" applyFont="1" applyFill="1" applyBorder="1" applyAlignment="1">
      <alignment vertical="center"/>
    </xf>
    <xf numFmtId="0" fontId="3" fillId="12" borderId="1" xfId="1" applyFont="1" applyFill="1" applyBorder="1" applyAlignment="1" applyProtection="1">
      <alignment horizontal="center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2" fillId="0" borderId="1" xfId="1" applyFont="1" applyFill="1" applyBorder="1"/>
    <xf numFmtId="0" fontId="3" fillId="11" borderId="1" xfId="1" applyFont="1" applyFill="1" applyBorder="1" applyAlignment="1" applyProtection="1">
      <alignment horizontal="center"/>
    </xf>
    <xf numFmtId="0" fontId="2" fillId="0" borderId="1" xfId="1" applyFont="1" applyFill="1" applyBorder="1" applyAlignment="1"/>
    <xf numFmtId="0" fontId="3" fillId="3" borderId="0" xfId="1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left" vertical="center" wrapText="1"/>
    </xf>
    <xf numFmtId="0" fontId="19" fillId="0" borderId="0" xfId="1" applyFont="1" applyFill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/>
    </xf>
    <xf numFmtId="0" fontId="19" fillId="0" borderId="1" xfId="1" applyFont="1" applyFill="1" applyBorder="1" applyAlignment="1">
      <alignment horizontal="left" vertical="center" wrapText="1"/>
    </xf>
    <xf numFmtId="0" fontId="19" fillId="0" borderId="0" xfId="1" applyFont="1" applyFill="1" applyBorder="1" applyAlignment="1"/>
    <xf numFmtId="164" fontId="6" fillId="7" borderId="0" xfId="2" applyFont="1" applyFill="1" applyAlignment="1">
      <alignment horizontal="center"/>
    </xf>
    <xf numFmtId="0" fontId="3" fillId="7" borderId="32" xfId="2" applyNumberFormat="1" applyFont="1" applyFill="1" applyBorder="1" applyAlignment="1">
      <alignment horizontal="center" vertical="center"/>
    </xf>
    <xf numFmtId="164" fontId="3" fillId="7" borderId="0" xfId="2" applyFont="1" applyFill="1" applyBorder="1" applyAlignment="1">
      <alignment horizontal="center" vertical="center"/>
    </xf>
    <xf numFmtId="168" fontId="2" fillId="7" borderId="1" xfId="2" applyNumberFormat="1" applyFont="1" applyFill="1" applyBorder="1" applyAlignment="1" applyProtection="1">
      <alignment horizontal="center"/>
    </xf>
    <xf numFmtId="168" fontId="2" fillId="7" borderId="33" xfId="2" applyNumberFormat="1" applyFont="1" applyFill="1" applyBorder="1" applyAlignment="1" applyProtection="1">
      <alignment horizontal="center"/>
    </xf>
    <xf numFmtId="4" fontId="2" fillId="0" borderId="0" xfId="1" applyNumberFormat="1" applyFont="1" applyBorder="1" applyAlignment="1">
      <alignment horizontal="center"/>
    </xf>
    <xf numFmtId="164" fontId="3" fillId="11" borderId="1" xfId="2" applyFont="1" applyFill="1" applyBorder="1" applyAlignment="1">
      <alignment horizontal="center"/>
    </xf>
    <xf numFmtId="164" fontId="2" fillId="7" borderId="1" xfId="2" applyFont="1" applyFill="1" applyBorder="1" applyAlignment="1" applyProtection="1">
      <alignment horizontal="right"/>
    </xf>
    <xf numFmtId="164" fontId="3" fillId="11" borderId="1" xfId="2" applyFont="1" applyFill="1" applyBorder="1" applyAlignment="1" applyProtection="1">
      <alignment horizontal="center"/>
    </xf>
    <xf numFmtId="164" fontId="3" fillId="12" borderId="1" xfId="2" applyFont="1" applyFill="1" applyBorder="1" applyAlignment="1" applyProtection="1">
      <alignment horizontal="center"/>
    </xf>
    <xf numFmtId="164" fontId="3" fillId="0" borderId="0" xfId="2" applyFont="1" applyFill="1" applyBorder="1" applyAlignment="1">
      <alignment horizontal="center" vertical="center"/>
    </xf>
    <xf numFmtId="164" fontId="3" fillId="0" borderId="0" xfId="2" applyFont="1" applyBorder="1" applyAlignment="1">
      <alignment horizontal="center"/>
    </xf>
    <xf numFmtId="164" fontId="3" fillId="0" borderId="1" xfId="2" applyFont="1" applyBorder="1" applyAlignment="1" applyProtection="1">
      <alignment horizontal="center"/>
    </xf>
    <xf numFmtId="164" fontId="3" fillId="3" borderId="0" xfId="2" applyFont="1" applyFill="1" applyBorder="1" applyAlignment="1">
      <alignment horizontal="center" vertical="center"/>
    </xf>
    <xf numFmtId="164" fontId="3" fillId="0" borderId="0" xfId="2" applyFont="1" applyBorder="1" applyAlignment="1">
      <alignment horizontal="center" vertical="center"/>
    </xf>
    <xf numFmtId="0" fontId="11" fillId="7" borderId="0" xfId="1" applyFill="1"/>
    <xf numFmtId="0" fontId="19" fillId="7" borderId="0" xfId="1" applyFont="1" applyFill="1" applyBorder="1" applyAlignment="1"/>
    <xf numFmtId="164" fontId="27" fillId="7" borderId="0" xfId="0" applyNumberFormat="1" applyFont="1" applyFill="1"/>
    <xf numFmtId="9" fontId="31" fillId="7" borderId="0" xfId="3" applyFont="1" applyFill="1" applyAlignment="1">
      <alignment horizontal="center"/>
    </xf>
    <xf numFmtId="9" fontId="35" fillId="7" borderId="0" xfId="3" applyFont="1" applyFill="1" applyAlignment="1">
      <alignment horizontal="center"/>
    </xf>
    <xf numFmtId="9" fontId="34" fillId="7" borderId="0" xfId="3" applyFont="1" applyFill="1"/>
    <xf numFmtId="0" fontId="1" fillId="7" borderId="0" xfId="0" applyFont="1" applyFill="1" applyBorder="1" applyAlignment="1">
      <alignment horizontal="center" vertical="center"/>
    </xf>
    <xf numFmtId="0" fontId="19" fillId="7" borderId="0" xfId="1" applyFont="1" applyFill="1" applyBorder="1" applyAlignment="1">
      <alignment horizontal="left" vertical="center" wrapText="1"/>
    </xf>
    <xf numFmtId="0" fontId="1" fillId="7" borderId="0" xfId="1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/>
    </xf>
    <xf numFmtId="49" fontId="33" fillId="7" borderId="33" xfId="0" quotePrefix="1" applyNumberFormat="1" applyFont="1" applyFill="1" applyBorder="1" applyAlignment="1">
      <alignment horizontal="left"/>
    </xf>
    <xf numFmtId="164" fontId="33" fillId="7" borderId="33" xfId="2" quotePrefix="1" applyFont="1" applyFill="1" applyBorder="1" applyAlignment="1">
      <alignment horizontal="left"/>
    </xf>
    <xf numFmtId="49" fontId="26" fillId="6" borderId="18" xfId="0" applyNumberFormat="1" applyFont="1" applyFill="1" applyBorder="1"/>
    <xf numFmtId="49" fontId="26" fillId="6" borderId="22" xfId="0" applyNumberFormat="1" applyFont="1" applyFill="1" applyBorder="1"/>
    <xf numFmtId="4" fontId="26" fillId="6" borderId="22" xfId="2" applyNumberFormat="1" applyFont="1" applyFill="1" applyBorder="1"/>
    <xf numFmtId="4" fontId="26" fillId="6" borderId="23" xfId="2" applyNumberFormat="1" applyFont="1" applyFill="1" applyBorder="1"/>
    <xf numFmtId="0" fontId="31" fillId="5" borderId="39" xfId="0" applyNumberFormat="1" applyFont="1" applyFill="1" applyBorder="1" applyAlignment="1">
      <alignment horizontal="center"/>
    </xf>
    <xf numFmtId="0" fontId="31" fillId="5" borderId="0" xfId="0" applyNumberFormat="1" applyFont="1" applyFill="1" applyBorder="1" applyAlignment="1">
      <alignment horizontal="center"/>
    </xf>
    <xf numFmtId="0" fontId="31" fillId="5" borderId="40" xfId="0" applyNumberFormat="1" applyFont="1" applyFill="1" applyBorder="1" applyAlignment="1">
      <alignment horizontal="center"/>
    </xf>
    <xf numFmtId="0" fontId="26" fillId="7" borderId="0" xfId="0" quotePrefix="1" applyNumberFormat="1" applyFont="1" applyFill="1" applyAlignment="1">
      <alignment horizontal="center"/>
    </xf>
    <xf numFmtId="49" fontId="26" fillId="7" borderId="0" xfId="0" quotePrefix="1" applyNumberFormat="1" applyFont="1" applyFill="1" applyAlignment="1">
      <alignment horizontal="center"/>
    </xf>
    <xf numFmtId="0" fontId="31" fillId="5" borderId="36" xfId="0" applyNumberFormat="1" applyFont="1" applyFill="1" applyBorder="1" applyAlignment="1">
      <alignment horizontal="center" wrapText="1"/>
    </xf>
    <xf numFmtId="0" fontId="31" fillId="5" borderId="37" xfId="0" applyNumberFormat="1" applyFont="1" applyFill="1" applyBorder="1" applyAlignment="1">
      <alignment horizontal="center" wrapText="1"/>
    </xf>
    <xf numFmtId="0" fontId="31" fillId="5" borderId="38" xfId="0" applyNumberFormat="1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 vertical="center"/>
    </xf>
    <xf numFmtId="0" fontId="19" fillId="7" borderId="0" xfId="1" applyFont="1" applyFill="1" applyBorder="1" applyAlignment="1">
      <alignment horizontal="left" vertical="center" wrapText="1"/>
    </xf>
    <xf numFmtId="0" fontId="1" fillId="7" borderId="0" xfId="1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/>
    </xf>
    <xf numFmtId="0" fontId="26" fillId="9" borderId="24" xfId="0" applyFont="1" applyFill="1" applyBorder="1" applyAlignment="1">
      <alignment horizontal="center" vertical="center"/>
    </xf>
    <xf numFmtId="0" fontId="26" fillId="9" borderId="25" xfId="0" applyFont="1" applyFill="1" applyBorder="1" applyAlignment="1">
      <alignment horizontal="center" vertical="center"/>
    </xf>
    <xf numFmtId="0" fontId="26" fillId="9" borderId="21" xfId="0" applyFont="1" applyFill="1" applyBorder="1" applyAlignment="1">
      <alignment horizontal="center" vertical="center"/>
    </xf>
    <xf numFmtId="0" fontId="26" fillId="9" borderId="27" xfId="0" applyFont="1" applyFill="1" applyBorder="1" applyAlignment="1">
      <alignment horizontal="center" vertical="center"/>
    </xf>
    <xf numFmtId="164" fontId="26" fillId="9" borderId="21" xfId="2" applyFont="1" applyFill="1" applyBorder="1" applyAlignment="1">
      <alignment horizontal="center" vertical="center"/>
    </xf>
    <xf numFmtId="164" fontId="26" fillId="9" borderId="27" xfId="2" applyFont="1" applyFill="1" applyBorder="1" applyAlignment="1">
      <alignment horizontal="center" vertical="center"/>
    </xf>
    <xf numFmtId="164" fontId="26" fillId="9" borderId="21" xfId="2" applyFont="1" applyFill="1" applyBorder="1" applyAlignment="1">
      <alignment horizontal="center" vertical="center" wrapText="1"/>
    </xf>
    <xf numFmtId="164" fontId="26" fillId="9" borderId="27" xfId="2" applyFont="1" applyFill="1" applyBorder="1" applyAlignment="1">
      <alignment horizontal="center" vertical="center" wrapText="1"/>
    </xf>
    <xf numFmtId="164" fontId="26" fillId="10" borderId="26" xfId="2" applyFont="1" applyFill="1" applyBorder="1" applyAlignment="1">
      <alignment horizontal="center" vertical="center" wrapText="1"/>
    </xf>
    <xf numFmtId="164" fontId="26" fillId="10" borderId="28" xfId="2" applyFont="1" applyFill="1" applyBorder="1" applyAlignment="1">
      <alignment horizontal="center" vertical="center" wrapText="1"/>
    </xf>
    <xf numFmtId="164" fontId="3" fillId="7" borderId="6" xfId="2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164" fontId="3" fillId="7" borderId="3" xfId="2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 wrapText="1"/>
    </xf>
    <xf numFmtId="9" fontId="7" fillId="7" borderId="19" xfId="3" applyFont="1" applyFill="1" applyBorder="1" applyAlignment="1">
      <alignment horizontal="center" vertical="center" wrapText="1"/>
    </xf>
    <xf numFmtId="164" fontId="3" fillId="7" borderId="4" xfId="2" applyFont="1" applyFill="1" applyBorder="1" applyAlignment="1">
      <alignment horizontal="center" vertical="center"/>
    </xf>
  </cellXfs>
  <cellStyles count="5">
    <cellStyle name="Millares" xfId="2" builtinId="3"/>
    <cellStyle name="Millares 2" xfId="4"/>
    <cellStyle name="Normal" xfId="0" builtinId="0"/>
    <cellStyle name="Normal 2" xfId="1"/>
    <cellStyle name="Porcentaje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762000</xdr:colOff>
      <xdr:row>3</xdr:row>
      <xdr:rowOff>142875</xdr:rowOff>
    </xdr:to>
    <xdr:pic>
      <xdr:nvPicPr>
        <xdr:cNvPr id="3" name="Imagen 2" descr="Logo Ministeri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7524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133350</xdr:rowOff>
    </xdr:from>
    <xdr:to>
      <xdr:col>1</xdr:col>
      <xdr:colOff>209550</xdr:colOff>
      <xdr:row>7</xdr:row>
      <xdr:rowOff>47625</xdr:rowOff>
    </xdr:to>
    <xdr:pic>
      <xdr:nvPicPr>
        <xdr:cNvPr id="2" name="Imagen 1" descr="Logo Ministeri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42950"/>
          <a:ext cx="8096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0</xdr:rowOff>
    </xdr:from>
    <xdr:to>
      <xdr:col>1</xdr:col>
      <xdr:colOff>104775</xdr:colOff>
      <xdr:row>5</xdr:row>
      <xdr:rowOff>171450</xdr:rowOff>
    </xdr:to>
    <xdr:pic>
      <xdr:nvPicPr>
        <xdr:cNvPr id="2" name="Imagen 1" descr="Logo Ministeri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28600"/>
          <a:ext cx="8096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57150</xdr:rowOff>
    </xdr:from>
    <xdr:to>
      <xdr:col>0</xdr:col>
      <xdr:colOff>933450</xdr:colOff>
      <xdr:row>4</xdr:row>
      <xdr:rowOff>171450</xdr:rowOff>
    </xdr:to>
    <xdr:pic>
      <xdr:nvPicPr>
        <xdr:cNvPr id="2" name="Imagen 1" descr="Logo Ministeri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47650"/>
          <a:ext cx="8096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0"/>
  <sheetViews>
    <sheetView tabSelected="1" workbookViewId="0">
      <selection activeCell="A5" sqref="A5:G5"/>
    </sheetView>
  </sheetViews>
  <sheetFormatPr baseColWidth="10" defaultColWidth="11.42578125" defaultRowHeight="12.75" x14ac:dyDescent="0.2"/>
  <cols>
    <col min="1" max="1" width="11.7109375" style="171" customWidth="1"/>
    <col min="2" max="2" width="18" style="172" bestFit="1" customWidth="1"/>
    <col min="3" max="3" width="38.140625" style="172" bestFit="1" customWidth="1"/>
    <col min="4" max="4" width="13.28515625" style="182" bestFit="1" customWidth="1"/>
    <col min="5" max="6" width="15.5703125" style="182" bestFit="1" customWidth="1"/>
    <col min="7" max="7" width="13.28515625" style="182" bestFit="1" customWidth="1"/>
    <col min="8" max="8" width="20.140625" style="169" customWidth="1"/>
    <col min="9" max="15" width="11.42578125" style="169"/>
    <col min="16" max="16384" width="11.42578125" style="170"/>
  </cols>
  <sheetData>
    <row r="1" spans="1:7" s="169" customFormat="1" x14ac:dyDescent="0.2">
      <c r="A1" s="167"/>
      <c r="B1" s="168"/>
      <c r="C1" s="168"/>
      <c r="D1" s="178"/>
      <c r="E1" s="178"/>
      <c r="F1" s="178"/>
      <c r="G1" s="178"/>
    </row>
    <row r="2" spans="1:7" s="169" customFormat="1" x14ac:dyDescent="0.2">
      <c r="A2" s="246" t="s">
        <v>0</v>
      </c>
      <c r="B2" s="246"/>
      <c r="C2" s="246"/>
      <c r="D2" s="246"/>
      <c r="E2" s="246"/>
      <c r="F2" s="246"/>
      <c r="G2" s="246"/>
    </row>
    <row r="3" spans="1:7" s="169" customFormat="1" x14ac:dyDescent="0.2">
      <c r="A3" s="247" t="s">
        <v>1</v>
      </c>
      <c r="B3" s="247"/>
      <c r="C3" s="247"/>
      <c r="D3" s="247"/>
      <c r="E3" s="247"/>
      <c r="F3" s="247"/>
      <c r="G3" s="247"/>
    </row>
    <row r="4" spans="1:7" s="169" customFormat="1" x14ac:dyDescent="0.2">
      <c r="A4" s="246" t="s">
        <v>1216</v>
      </c>
      <c r="B4" s="246"/>
      <c r="C4" s="246"/>
      <c r="D4" s="246"/>
      <c r="E4" s="246"/>
      <c r="F4" s="246"/>
      <c r="G4" s="246"/>
    </row>
    <row r="5" spans="1:7" s="169" customFormat="1" x14ac:dyDescent="0.2">
      <c r="A5" s="248" t="s">
        <v>2</v>
      </c>
      <c r="B5" s="249"/>
      <c r="C5" s="249"/>
      <c r="D5" s="249"/>
      <c r="E5" s="249"/>
      <c r="F5" s="249"/>
      <c r="G5" s="250"/>
    </row>
    <row r="6" spans="1:7" s="169" customFormat="1" x14ac:dyDescent="0.2">
      <c r="A6" s="243" t="s">
        <v>3</v>
      </c>
      <c r="B6" s="244"/>
      <c r="C6" s="244"/>
      <c r="D6" s="244"/>
      <c r="E6" s="244"/>
      <c r="F6" s="244"/>
      <c r="G6" s="245"/>
    </row>
    <row r="7" spans="1:7" x14ac:dyDescent="0.2">
      <c r="A7" s="243" t="s">
        <v>4</v>
      </c>
      <c r="B7" s="244"/>
      <c r="C7" s="244"/>
      <c r="D7" s="244"/>
      <c r="E7" s="244"/>
      <c r="F7" s="244"/>
      <c r="G7" s="245"/>
    </row>
    <row r="8" spans="1:7" ht="22.5" x14ac:dyDescent="0.2">
      <c r="A8" s="177" t="s">
        <v>5</v>
      </c>
      <c r="B8" s="176" t="s">
        <v>6</v>
      </c>
      <c r="C8" s="176" t="s">
        <v>7</v>
      </c>
      <c r="D8" s="179" t="s">
        <v>8</v>
      </c>
      <c r="E8" s="179" t="s">
        <v>9</v>
      </c>
      <c r="F8" s="179" t="s">
        <v>10</v>
      </c>
      <c r="G8" s="179" t="s">
        <v>11</v>
      </c>
    </row>
    <row r="9" spans="1:7" s="169" customFormat="1" hidden="1" x14ac:dyDescent="0.2">
      <c r="A9" s="185" t="s">
        <v>12</v>
      </c>
      <c r="B9" s="183" t="s">
        <v>13</v>
      </c>
      <c r="C9" s="183" t="s">
        <v>14</v>
      </c>
      <c r="D9" s="184">
        <v>63947927</v>
      </c>
      <c r="E9" s="184">
        <v>20934910</v>
      </c>
      <c r="F9" s="184">
        <v>10584790</v>
      </c>
      <c r="G9" s="184">
        <v>74298047</v>
      </c>
    </row>
    <row r="10" spans="1:7" s="169" customFormat="1" hidden="1" x14ac:dyDescent="0.2">
      <c r="A10" s="185" t="s">
        <v>12</v>
      </c>
      <c r="B10" s="183" t="s">
        <v>15</v>
      </c>
      <c r="C10" s="183" t="s">
        <v>16</v>
      </c>
      <c r="D10" s="184">
        <v>63591527</v>
      </c>
      <c r="E10" s="184">
        <v>20926000</v>
      </c>
      <c r="F10" s="184">
        <v>10219480</v>
      </c>
      <c r="G10" s="184">
        <v>74298047</v>
      </c>
    </row>
    <row r="11" spans="1:7" s="169" customFormat="1" hidden="1" x14ac:dyDescent="0.2">
      <c r="A11" s="185" t="s">
        <v>12</v>
      </c>
      <c r="B11" s="183" t="s">
        <v>17</v>
      </c>
      <c r="C11" s="183" t="s">
        <v>18</v>
      </c>
      <c r="D11" s="184">
        <v>63404831</v>
      </c>
      <c r="E11" s="184">
        <v>19896497</v>
      </c>
      <c r="F11" s="184">
        <v>10114441</v>
      </c>
      <c r="G11" s="184">
        <v>73186887</v>
      </c>
    </row>
    <row r="12" spans="1:7" s="169" customFormat="1" x14ac:dyDescent="0.2">
      <c r="A12" s="185" t="s">
        <v>12</v>
      </c>
      <c r="B12" s="183" t="s">
        <v>19</v>
      </c>
      <c r="C12" s="183" t="s">
        <v>20</v>
      </c>
      <c r="D12" s="184">
        <v>63404831</v>
      </c>
      <c r="E12" s="184">
        <v>19896497</v>
      </c>
      <c r="F12" s="184">
        <v>10114441</v>
      </c>
      <c r="G12" s="184">
        <v>73186887</v>
      </c>
    </row>
    <row r="13" spans="1:7" s="169" customFormat="1" hidden="1" x14ac:dyDescent="0.2">
      <c r="A13" s="185" t="s">
        <v>12</v>
      </c>
      <c r="B13" s="183" t="s">
        <v>21</v>
      </c>
      <c r="C13" s="183" t="s">
        <v>22</v>
      </c>
      <c r="D13" s="184">
        <v>63404831</v>
      </c>
      <c r="E13" s="184">
        <v>19896497</v>
      </c>
      <c r="F13" s="184">
        <v>10114441</v>
      </c>
      <c r="G13" s="184">
        <v>73186887</v>
      </c>
    </row>
    <row r="14" spans="1:7" s="169" customFormat="1" hidden="1" x14ac:dyDescent="0.2">
      <c r="A14" s="185" t="s">
        <v>12</v>
      </c>
      <c r="B14" s="183" t="s">
        <v>23</v>
      </c>
      <c r="C14" s="183" t="s">
        <v>24</v>
      </c>
      <c r="D14" s="184">
        <v>63404831</v>
      </c>
      <c r="E14" s="184">
        <v>19896497</v>
      </c>
      <c r="F14" s="184">
        <v>10114441</v>
      </c>
      <c r="G14" s="184">
        <v>73186887</v>
      </c>
    </row>
    <row r="15" spans="1:7" s="169" customFormat="1" hidden="1" x14ac:dyDescent="0.2">
      <c r="A15" s="185" t="s">
        <v>12</v>
      </c>
      <c r="B15" s="183" t="s">
        <v>25</v>
      </c>
      <c r="C15" s="183" t="s">
        <v>26</v>
      </c>
      <c r="D15" s="184">
        <v>6535372</v>
      </c>
      <c r="E15" s="184">
        <v>16111575</v>
      </c>
      <c r="F15" s="184">
        <v>4889</v>
      </c>
      <c r="G15" s="184">
        <v>22642058</v>
      </c>
    </row>
    <row r="16" spans="1:7" s="169" customFormat="1" hidden="1" x14ac:dyDescent="0.2">
      <c r="A16" s="185" t="s">
        <v>12</v>
      </c>
      <c r="B16" s="183" t="s">
        <v>27</v>
      </c>
      <c r="C16" s="183" t="s">
        <v>26</v>
      </c>
      <c r="D16" s="184">
        <v>6535372</v>
      </c>
      <c r="E16" s="184">
        <v>16111575</v>
      </c>
      <c r="F16" s="184">
        <v>4889</v>
      </c>
      <c r="G16" s="184">
        <v>22642058</v>
      </c>
    </row>
    <row r="17" spans="1:7" s="169" customFormat="1" hidden="1" x14ac:dyDescent="0.2">
      <c r="A17" s="185" t="s">
        <v>12</v>
      </c>
      <c r="B17" s="183" t="s">
        <v>28</v>
      </c>
      <c r="C17" s="183" t="s">
        <v>29</v>
      </c>
      <c r="D17" s="184">
        <v>56869459</v>
      </c>
      <c r="E17" s="184">
        <v>3784922</v>
      </c>
      <c r="F17" s="184">
        <v>10109552</v>
      </c>
      <c r="G17" s="184">
        <v>50544829</v>
      </c>
    </row>
    <row r="18" spans="1:7" s="169" customFormat="1" hidden="1" x14ac:dyDescent="0.2">
      <c r="A18" s="185" t="s">
        <v>12</v>
      </c>
      <c r="B18" s="183" t="s">
        <v>30</v>
      </c>
      <c r="C18" s="183" t="s">
        <v>29</v>
      </c>
      <c r="D18" s="184">
        <v>56869459</v>
      </c>
      <c r="E18" s="184">
        <v>3784922</v>
      </c>
      <c r="F18" s="184">
        <v>10109552</v>
      </c>
      <c r="G18" s="184">
        <v>50544829</v>
      </c>
    </row>
    <row r="19" spans="1:7" s="169" customFormat="1" hidden="1" x14ac:dyDescent="0.2">
      <c r="A19" s="185" t="s">
        <v>12</v>
      </c>
      <c r="B19" s="183" t="s">
        <v>31</v>
      </c>
      <c r="C19" s="183" t="s">
        <v>32</v>
      </c>
      <c r="D19" s="184">
        <v>186696</v>
      </c>
      <c r="E19" s="184">
        <v>0</v>
      </c>
      <c r="F19" s="184">
        <v>105039</v>
      </c>
      <c r="G19" s="184">
        <v>81657</v>
      </c>
    </row>
    <row r="20" spans="1:7" s="169" customFormat="1" x14ac:dyDescent="0.2">
      <c r="A20" s="185" t="s">
        <v>12</v>
      </c>
      <c r="B20" s="183" t="s">
        <v>33</v>
      </c>
      <c r="C20" s="183" t="s">
        <v>34</v>
      </c>
      <c r="D20" s="184">
        <v>186696</v>
      </c>
      <c r="E20" s="184">
        <v>0</v>
      </c>
      <c r="F20" s="184">
        <v>105039</v>
      </c>
      <c r="G20" s="184">
        <v>81657</v>
      </c>
    </row>
    <row r="21" spans="1:7" s="169" customFormat="1" hidden="1" x14ac:dyDescent="0.2">
      <c r="A21" s="185" t="s">
        <v>12</v>
      </c>
      <c r="B21" s="183" t="s">
        <v>35</v>
      </c>
      <c r="C21" s="183" t="s">
        <v>36</v>
      </c>
      <c r="D21" s="184">
        <v>186696</v>
      </c>
      <c r="E21" s="184">
        <v>0</v>
      </c>
      <c r="F21" s="184">
        <v>105039</v>
      </c>
      <c r="G21" s="184">
        <v>81657</v>
      </c>
    </row>
    <row r="22" spans="1:7" s="169" customFormat="1" hidden="1" x14ac:dyDescent="0.2">
      <c r="A22" s="185" t="s">
        <v>12</v>
      </c>
      <c r="B22" s="183" t="s">
        <v>37</v>
      </c>
      <c r="C22" s="183" t="s">
        <v>38</v>
      </c>
      <c r="D22" s="184">
        <v>186696</v>
      </c>
      <c r="E22" s="184">
        <v>0</v>
      </c>
      <c r="F22" s="184">
        <v>105039</v>
      </c>
      <c r="G22" s="184">
        <v>81657</v>
      </c>
    </row>
    <row r="23" spans="1:7" s="169" customFormat="1" hidden="1" x14ac:dyDescent="0.2">
      <c r="A23" s="185" t="s">
        <v>12</v>
      </c>
      <c r="B23" s="183" t="s">
        <v>39</v>
      </c>
      <c r="C23" s="183" t="s">
        <v>38</v>
      </c>
      <c r="D23" s="184">
        <v>186696</v>
      </c>
      <c r="E23" s="184">
        <v>0</v>
      </c>
      <c r="F23" s="184">
        <v>105039</v>
      </c>
      <c r="G23" s="184">
        <v>81657</v>
      </c>
    </row>
    <row r="24" spans="1:7" s="169" customFormat="1" hidden="1" x14ac:dyDescent="0.2">
      <c r="A24" s="185" t="s">
        <v>12</v>
      </c>
      <c r="B24" s="183" t="s">
        <v>40</v>
      </c>
      <c r="C24" s="183" t="s">
        <v>38</v>
      </c>
      <c r="D24" s="184">
        <v>186696</v>
      </c>
      <c r="E24" s="184">
        <v>0</v>
      </c>
      <c r="F24" s="184">
        <v>105040</v>
      </c>
      <c r="G24" s="184">
        <v>81656</v>
      </c>
    </row>
    <row r="25" spans="1:7" s="169" customFormat="1" hidden="1" x14ac:dyDescent="0.2">
      <c r="A25" s="185" t="s">
        <v>12</v>
      </c>
      <c r="B25" s="183" t="s">
        <v>41</v>
      </c>
      <c r="C25" s="183" t="s">
        <v>42</v>
      </c>
      <c r="D25" s="184">
        <v>0</v>
      </c>
      <c r="E25" s="184">
        <v>1029503</v>
      </c>
      <c r="F25" s="184">
        <v>0</v>
      </c>
      <c r="G25" s="184">
        <v>1029503</v>
      </c>
    </row>
    <row r="26" spans="1:7" s="169" customFormat="1" x14ac:dyDescent="0.2">
      <c r="A26" s="185" t="s">
        <v>12</v>
      </c>
      <c r="B26" s="183" t="s">
        <v>43</v>
      </c>
      <c r="C26" s="183" t="s">
        <v>44</v>
      </c>
      <c r="D26" s="184">
        <v>0</v>
      </c>
      <c r="E26" s="184">
        <v>1029503</v>
      </c>
      <c r="F26" s="184">
        <v>0</v>
      </c>
      <c r="G26" s="184">
        <v>1029503</v>
      </c>
    </row>
    <row r="27" spans="1:7" s="169" customFormat="1" hidden="1" x14ac:dyDescent="0.2">
      <c r="A27" s="185" t="s">
        <v>12</v>
      </c>
      <c r="B27" s="183" t="s">
        <v>45</v>
      </c>
      <c r="C27" s="183" t="s">
        <v>46</v>
      </c>
      <c r="D27" s="184">
        <v>0</v>
      </c>
      <c r="E27" s="184">
        <v>1029503</v>
      </c>
      <c r="F27" s="184">
        <v>0</v>
      </c>
      <c r="G27" s="184">
        <v>1029503</v>
      </c>
    </row>
    <row r="28" spans="1:7" s="169" customFormat="1" hidden="1" x14ac:dyDescent="0.2">
      <c r="A28" s="185" t="s">
        <v>12</v>
      </c>
      <c r="B28" s="183" t="s">
        <v>47</v>
      </c>
      <c r="C28" s="183" t="s">
        <v>48</v>
      </c>
      <c r="D28" s="184">
        <v>0</v>
      </c>
      <c r="E28" s="184">
        <v>1029503</v>
      </c>
      <c r="F28" s="184">
        <v>0</v>
      </c>
      <c r="G28" s="184">
        <v>1029503</v>
      </c>
    </row>
    <row r="29" spans="1:7" s="169" customFormat="1" hidden="1" x14ac:dyDescent="0.2">
      <c r="A29" s="185" t="s">
        <v>12</v>
      </c>
      <c r="B29" s="183" t="s">
        <v>49</v>
      </c>
      <c r="C29" s="183" t="s">
        <v>50</v>
      </c>
      <c r="D29" s="184">
        <v>356400</v>
      </c>
      <c r="E29" s="184">
        <v>8910</v>
      </c>
      <c r="F29" s="184">
        <v>365310</v>
      </c>
      <c r="G29" s="184">
        <v>0</v>
      </c>
    </row>
    <row r="30" spans="1:7" s="169" customFormat="1" hidden="1" x14ac:dyDescent="0.2">
      <c r="A30" s="185" t="s">
        <v>12</v>
      </c>
      <c r="B30" s="183" t="s">
        <v>51</v>
      </c>
      <c r="C30" s="183" t="s">
        <v>52</v>
      </c>
      <c r="D30" s="184">
        <v>356400</v>
      </c>
      <c r="E30" s="184">
        <v>8910</v>
      </c>
      <c r="F30" s="184">
        <v>365310</v>
      </c>
      <c r="G30" s="184">
        <v>0</v>
      </c>
    </row>
    <row r="31" spans="1:7" s="169" customFormat="1" x14ac:dyDescent="0.2">
      <c r="A31" s="185" t="s">
        <v>12</v>
      </c>
      <c r="B31" s="183" t="s">
        <v>53</v>
      </c>
      <c r="C31" s="183" t="s">
        <v>54</v>
      </c>
      <c r="D31" s="184">
        <v>356400</v>
      </c>
      <c r="E31" s="184">
        <v>8910</v>
      </c>
      <c r="F31" s="184">
        <v>365310</v>
      </c>
      <c r="G31" s="184">
        <v>0</v>
      </c>
    </row>
    <row r="32" spans="1:7" s="169" customFormat="1" hidden="1" x14ac:dyDescent="0.2">
      <c r="A32" s="185" t="s">
        <v>12</v>
      </c>
      <c r="B32" s="183" t="s">
        <v>55</v>
      </c>
      <c r="C32" s="183" t="s">
        <v>56</v>
      </c>
      <c r="D32" s="184">
        <v>356400</v>
      </c>
      <c r="E32" s="184">
        <v>8910</v>
      </c>
      <c r="F32" s="184">
        <v>365310</v>
      </c>
      <c r="G32" s="184">
        <v>0</v>
      </c>
    </row>
    <row r="33" spans="1:8" s="169" customFormat="1" hidden="1" x14ac:dyDescent="0.2">
      <c r="A33" s="185" t="s">
        <v>12</v>
      </c>
      <c r="B33" s="183" t="s">
        <v>57</v>
      </c>
      <c r="C33" s="183" t="s">
        <v>58</v>
      </c>
      <c r="D33" s="184">
        <v>356400</v>
      </c>
      <c r="E33" s="184">
        <v>8910</v>
      </c>
      <c r="F33" s="184">
        <v>365310</v>
      </c>
      <c r="G33" s="184">
        <v>0</v>
      </c>
    </row>
    <row r="34" spans="1:8" s="169" customFormat="1" hidden="1" x14ac:dyDescent="0.2">
      <c r="A34" s="185" t="s">
        <v>12</v>
      </c>
      <c r="B34" s="183" t="s">
        <v>59</v>
      </c>
      <c r="C34" s="183" t="s">
        <v>60</v>
      </c>
      <c r="D34" s="184">
        <v>356400</v>
      </c>
      <c r="E34" s="184">
        <v>0</v>
      </c>
      <c r="F34" s="184">
        <v>356400</v>
      </c>
      <c r="G34" s="184">
        <v>0</v>
      </c>
    </row>
    <row r="35" spans="1:8" s="169" customFormat="1" hidden="1" x14ac:dyDescent="0.2">
      <c r="A35" s="185" t="s">
        <v>12</v>
      </c>
      <c r="B35" s="183" t="s">
        <v>61</v>
      </c>
      <c r="C35" s="183" t="s">
        <v>62</v>
      </c>
      <c r="D35" s="184">
        <v>0</v>
      </c>
      <c r="E35" s="184">
        <v>8910</v>
      </c>
      <c r="F35" s="184">
        <v>8910</v>
      </c>
      <c r="G35" s="184">
        <v>0</v>
      </c>
    </row>
    <row r="36" spans="1:8" s="169" customFormat="1" hidden="1" x14ac:dyDescent="0.2">
      <c r="A36" s="185" t="s">
        <v>12</v>
      </c>
      <c r="B36" s="183" t="s">
        <v>63</v>
      </c>
      <c r="C36" s="183" t="s">
        <v>64</v>
      </c>
      <c r="D36" s="184">
        <v>0</v>
      </c>
      <c r="E36" s="184">
        <v>347308</v>
      </c>
      <c r="F36" s="184">
        <v>10868971</v>
      </c>
      <c r="G36" s="184">
        <v>10521663</v>
      </c>
    </row>
    <row r="37" spans="1:8" s="169" customFormat="1" hidden="1" x14ac:dyDescent="0.2">
      <c r="A37" s="185" t="s">
        <v>12</v>
      </c>
      <c r="B37" s="183" t="s">
        <v>65</v>
      </c>
      <c r="C37" s="183" t="s">
        <v>66</v>
      </c>
      <c r="D37" s="184">
        <v>0</v>
      </c>
      <c r="E37" s="184">
        <v>347308</v>
      </c>
      <c r="F37" s="184">
        <v>10868971</v>
      </c>
      <c r="G37" s="184">
        <v>10521663</v>
      </c>
    </row>
    <row r="38" spans="1:8" s="169" customFormat="1" hidden="1" x14ac:dyDescent="0.2">
      <c r="A38" s="185" t="s">
        <v>12</v>
      </c>
      <c r="B38" s="183" t="s">
        <v>67</v>
      </c>
      <c r="C38" s="183" t="s">
        <v>68</v>
      </c>
      <c r="D38" s="184">
        <v>0</v>
      </c>
      <c r="E38" s="184">
        <v>347308</v>
      </c>
      <c r="F38" s="184">
        <v>347308</v>
      </c>
      <c r="G38" s="184">
        <v>0</v>
      </c>
    </row>
    <row r="39" spans="1:8" s="169" customFormat="1" x14ac:dyDescent="0.2">
      <c r="A39" s="185" t="s">
        <v>12</v>
      </c>
      <c r="B39" s="183" t="s">
        <v>69</v>
      </c>
      <c r="C39" s="183" t="s">
        <v>70</v>
      </c>
      <c r="D39" s="184">
        <v>0</v>
      </c>
      <c r="E39" s="184">
        <v>347308</v>
      </c>
      <c r="F39" s="184">
        <v>347308</v>
      </c>
      <c r="G39" s="184">
        <v>0</v>
      </c>
    </row>
    <row r="40" spans="1:8" s="169" customFormat="1" hidden="1" x14ac:dyDescent="0.2">
      <c r="A40" s="185" t="s">
        <v>12</v>
      </c>
      <c r="B40" s="183" t="s">
        <v>71</v>
      </c>
      <c r="C40" s="183" t="s">
        <v>72</v>
      </c>
      <c r="D40" s="184">
        <v>0</v>
      </c>
      <c r="E40" s="184">
        <v>347308</v>
      </c>
      <c r="F40" s="184">
        <v>347308</v>
      </c>
      <c r="G40" s="184">
        <v>0</v>
      </c>
    </row>
    <row r="41" spans="1:8" s="169" customFormat="1" hidden="1" x14ac:dyDescent="0.2">
      <c r="A41" s="185" t="s">
        <v>12</v>
      </c>
      <c r="B41" s="183" t="s">
        <v>73</v>
      </c>
      <c r="C41" s="183" t="s">
        <v>74</v>
      </c>
      <c r="D41" s="184">
        <v>0</v>
      </c>
      <c r="E41" s="184">
        <v>347308</v>
      </c>
      <c r="F41" s="184">
        <v>347308</v>
      </c>
      <c r="G41" s="184">
        <v>0</v>
      </c>
    </row>
    <row r="42" spans="1:8" s="169" customFormat="1" hidden="1" x14ac:dyDescent="0.2">
      <c r="A42" s="185" t="s">
        <v>12</v>
      </c>
      <c r="B42" s="183" t="s">
        <v>75</v>
      </c>
      <c r="C42" s="183" t="s">
        <v>74</v>
      </c>
      <c r="D42" s="184">
        <v>0</v>
      </c>
      <c r="E42" s="184">
        <v>347308</v>
      </c>
      <c r="F42" s="184">
        <v>347308</v>
      </c>
      <c r="G42" s="184">
        <v>0</v>
      </c>
    </row>
    <row r="43" spans="1:8" s="169" customFormat="1" hidden="1" x14ac:dyDescent="0.2">
      <c r="A43" s="185" t="s">
        <v>12</v>
      </c>
      <c r="B43" s="183" t="s">
        <v>76</v>
      </c>
      <c r="C43" s="183" t="s">
        <v>74</v>
      </c>
      <c r="D43" s="184">
        <v>0</v>
      </c>
      <c r="E43" s="184">
        <v>347308</v>
      </c>
      <c r="F43" s="184">
        <v>347308</v>
      </c>
      <c r="G43" s="184">
        <v>0</v>
      </c>
    </row>
    <row r="44" spans="1:8" s="169" customFormat="1" hidden="1" x14ac:dyDescent="0.2">
      <c r="A44" s="185" t="s">
        <v>12</v>
      </c>
      <c r="B44" s="183" t="s">
        <v>77</v>
      </c>
      <c r="C44" s="183" t="s">
        <v>78</v>
      </c>
      <c r="D44" s="184">
        <v>0</v>
      </c>
      <c r="E44" s="184">
        <v>0</v>
      </c>
      <c r="F44" s="184">
        <v>1782365</v>
      </c>
      <c r="G44" s="184">
        <v>1782365</v>
      </c>
    </row>
    <row r="45" spans="1:8" s="169" customFormat="1" x14ac:dyDescent="0.2">
      <c r="A45" s="185" t="s">
        <v>12</v>
      </c>
      <c r="B45" s="183" t="s">
        <v>79</v>
      </c>
      <c r="C45" s="183" t="s">
        <v>80</v>
      </c>
      <c r="D45" s="184">
        <v>0</v>
      </c>
      <c r="E45" s="184">
        <v>0</v>
      </c>
      <c r="F45" s="184">
        <v>1782365</v>
      </c>
      <c r="G45" s="184">
        <v>1782365</v>
      </c>
      <c r="H45" s="229"/>
    </row>
    <row r="46" spans="1:8" s="169" customFormat="1" hidden="1" x14ac:dyDescent="0.2">
      <c r="A46" s="185" t="s">
        <v>12</v>
      </c>
      <c r="B46" s="183" t="s">
        <v>81</v>
      </c>
      <c r="C46" s="183" t="s">
        <v>82</v>
      </c>
      <c r="D46" s="184">
        <v>0</v>
      </c>
      <c r="E46" s="184">
        <v>0</v>
      </c>
      <c r="F46" s="184">
        <v>1782365</v>
      </c>
      <c r="G46" s="184">
        <v>1782365</v>
      </c>
      <c r="H46" s="229"/>
    </row>
    <row r="47" spans="1:8" s="169" customFormat="1" hidden="1" x14ac:dyDescent="0.2">
      <c r="A47" s="185" t="s">
        <v>12</v>
      </c>
      <c r="B47" s="183" t="s">
        <v>83</v>
      </c>
      <c r="C47" s="183" t="s">
        <v>84</v>
      </c>
      <c r="D47" s="184">
        <v>0</v>
      </c>
      <c r="E47" s="184">
        <v>0</v>
      </c>
      <c r="F47" s="184">
        <v>1782365</v>
      </c>
      <c r="G47" s="184">
        <v>1782365</v>
      </c>
    </row>
    <row r="48" spans="1:8" s="169" customFormat="1" hidden="1" x14ac:dyDescent="0.2">
      <c r="A48" s="185" t="s">
        <v>12</v>
      </c>
      <c r="B48" s="183" t="s">
        <v>85</v>
      </c>
      <c r="C48" s="183" t="s">
        <v>84</v>
      </c>
      <c r="D48" s="184">
        <v>0</v>
      </c>
      <c r="E48" s="184">
        <v>0</v>
      </c>
      <c r="F48" s="184">
        <v>1782365</v>
      </c>
      <c r="G48" s="184">
        <v>1782365</v>
      </c>
    </row>
    <row r="49" spans="1:7" s="169" customFormat="1" hidden="1" x14ac:dyDescent="0.2">
      <c r="A49" s="185" t="s">
        <v>12</v>
      </c>
      <c r="B49" s="183" t="s">
        <v>86</v>
      </c>
      <c r="C49" s="183" t="s">
        <v>87</v>
      </c>
      <c r="D49" s="184">
        <v>0</v>
      </c>
      <c r="E49" s="184">
        <v>0</v>
      </c>
      <c r="F49" s="184">
        <v>8739298</v>
      </c>
      <c r="G49" s="184">
        <v>8739298</v>
      </c>
    </row>
    <row r="50" spans="1:7" s="169" customFormat="1" x14ac:dyDescent="0.2">
      <c r="A50" s="185" t="s">
        <v>12</v>
      </c>
      <c r="B50" s="183" t="s">
        <v>88</v>
      </c>
      <c r="C50" s="183" t="s">
        <v>89</v>
      </c>
      <c r="D50" s="184">
        <v>0</v>
      </c>
      <c r="E50" s="184">
        <v>0</v>
      </c>
      <c r="F50" s="184">
        <v>8739298</v>
      </c>
      <c r="G50" s="184">
        <v>8739298</v>
      </c>
    </row>
    <row r="51" spans="1:7" s="169" customFormat="1" hidden="1" x14ac:dyDescent="0.2">
      <c r="A51" s="185" t="s">
        <v>12</v>
      </c>
      <c r="B51" s="183" t="s">
        <v>90</v>
      </c>
      <c r="C51" s="183" t="s">
        <v>91</v>
      </c>
      <c r="D51" s="184">
        <v>0</v>
      </c>
      <c r="E51" s="184">
        <v>0</v>
      </c>
      <c r="F51" s="184">
        <v>8739298</v>
      </c>
      <c r="G51" s="184">
        <v>8739298</v>
      </c>
    </row>
    <row r="52" spans="1:7" s="169" customFormat="1" hidden="1" x14ac:dyDescent="0.2">
      <c r="A52" s="185" t="s">
        <v>12</v>
      </c>
      <c r="B52" s="183" t="s">
        <v>92</v>
      </c>
      <c r="C52" s="183" t="s">
        <v>93</v>
      </c>
      <c r="D52" s="184">
        <v>0</v>
      </c>
      <c r="E52" s="184">
        <v>0</v>
      </c>
      <c r="F52" s="184">
        <v>8739298</v>
      </c>
      <c r="G52" s="184">
        <v>8739298</v>
      </c>
    </row>
    <row r="53" spans="1:7" s="169" customFormat="1" hidden="1" x14ac:dyDescent="0.2">
      <c r="A53" s="185" t="s">
        <v>12</v>
      </c>
      <c r="B53" s="183" t="s">
        <v>94</v>
      </c>
      <c r="C53" s="183" t="s">
        <v>95</v>
      </c>
      <c r="D53" s="184">
        <v>63947927</v>
      </c>
      <c r="E53" s="184">
        <v>93391572</v>
      </c>
      <c r="F53" s="184">
        <v>93035171</v>
      </c>
      <c r="G53" s="184">
        <v>63591526</v>
      </c>
    </row>
    <row r="54" spans="1:7" s="169" customFormat="1" hidden="1" x14ac:dyDescent="0.2">
      <c r="A54" s="185" t="s">
        <v>12</v>
      </c>
      <c r="B54" s="183" t="s">
        <v>96</v>
      </c>
      <c r="C54" s="183" t="s">
        <v>97</v>
      </c>
      <c r="D54" s="184">
        <v>63947927</v>
      </c>
      <c r="E54" s="184">
        <v>93391572</v>
      </c>
      <c r="F54" s="184">
        <v>93035171</v>
      </c>
      <c r="G54" s="184">
        <v>63591526</v>
      </c>
    </row>
    <row r="55" spans="1:7" s="169" customFormat="1" hidden="1" x14ac:dyDescent="0.2">
      <c r="A55" s="185" t="s">
        <v>12</v>
      </c>
      <c r="B55" s="183" t="s">
        <v>98</v>
      </c>
      <c r="C55" s="183" t="s">
        <v>99</v>
      </c>
      <c r="D55" s="184">
        <v>356400</v>
      </c>
      <c r="E55" s="184">
        <v>0</v>
      </c>
      <c r="F55" s="184">
        <v>0</v>
      </c>
      <c r="G55" s="184">
        <v>356400</v>
      </c>
    </row>
    <row r="56" spans="1:7" s="169" customFormat="1" x14ac:dyDescent="0.2">
      <c r="A56" s="185" t="s">
        <v>12</v>
      </c>
      <c r="B56" s="183" t="s">
        <v>100</v>
      </c>
      <c r="C56" s="183" t="s">
        <v>101</v>
      </c>
      <c r="D56" s="184">
        <v>356400</v>
      </c>
      <c r="E56" s="184">
        <v>0</v>
      </c>
      <c r="F56" s="184">
        <v>0</v>
      </c>
      <c r="G56" s="184">
        <v>356400</v>
      </c>
    </row>
    <row r="57" spans="1:7" s="169" customFormat="1" hidden="1" x14ac:dyDescent="0.2">
      <c r="A57" s="185" t="s">
        <v>12</v>
      </c>
      <c r="B57" s="183" t="s">
        <v>102</v>
      </c>
      <c r="C57" s="183" t="s">
        <v>103</v>
      </c>
      <c r="D57" s="184">
        <v>356400</v>
      </c>
      <c r="E57" s="184">
        <v>0</v>
      </c>
      <c r="F57" s="184">
        <v>0</v>
      </c>
      <c r="G57" s="184">
        <v>356400</v>
      </c>
    </row>
    <row r="58" spans="1:7" s="169" customFormat="1" hidden="1" x14ac:dyDescent="0.2">
      <c r="A58" s="185" t="s">
        <v>12</v>
      </c>
      <c r="B58" s="183" t="s">
        <v>104</v>
      </c>
      <c r="C58" s="183" t="s">
        <v>105</v>
      </c>
      <c r="D58" s="184">
        <v>63591527</v>
      </c>
      <c r="E58" s="184">
        <v>93391572</v>
      </c>
      <c r="F58" s="184">
        <v>93035171</v>
      </c>
      <c r="G58" s="184">
        <v>63235126</v>
      </c>
    </row>
    <row r="59" spans="1:7" s="169" customFormat="1" x14ac:dyDescent="0.2">
      <c r="A59" s="185" t="s">
        <v>12</v>
      </c>
      <c r="B59" s="183" t="s">
        <v>106</v>
      </c>
      <c r="C59" s="183" t="s">
        <v>107</v>
      </c>
      <c r="D59" s="184">
        <v>63591527</v>
      </c>
      <c r="E59" s="184">
        <v>93391572</v>
      </c>
      <c r="F59" s="184">
        <v>93035171</v>
      </c>
      <c r="G59" s="184">
        <v>63235126</v>
      </c>
    </row>
    <row r="60" spans="1:7" s="169" customFormat="1" hidden="1" x14ac:dyDescent="0.2">
      <c r="A60" s="185" t="s">
        <v>12</v>
      </c>
      <c r="B60" s="183" t="s">
        <v>108</v>
      </c>
      <c r="C60" s="183" t="s">
        <v>109</v>
      </c>
      <c r="D60" s="184">
        <v>63591527</v>
      </c>
      <c r="E60" s="184">
        <v>93391572</v>
      </c>
      <c r="F60" s="184">
        <v>93035171</v>
      </c>
      <c r="G60" s="184">
        <v>63235126</v>
      </c>
    </row>
    <row r="61" spans="1:7" s="169" customFormat="1" hidden="1" x14ac:dyDescent="0.2">
      <c r="A61" s="185" t="s">
        <v>12</v>
      </c>
      <c r="B61" s="183" t="s">
        <v>110</v>
      </c>
      <c r="C61" s="183" t="s">
        <v>111</v>
      </c>
      <c r="D61" s="184">
        <v>63591527</v>
      </c>
      <c r="E61" s="184">
        <v>93391572</v>
      </c>
      <c r="F61" s="184">
        <v>93035171</v>
      </c>
      <c r="G61" s="184">
        <v>63235126</v>
      </c>
    </row>
    <row r="62" spans="1:7" s="169" customFormat="1" hidden="1" x14ac:dyDescent="0.2">
      <c r="A62" s="185" t="s">
        <v>12</v>
      </c>
      <c r="B62" s="183" t="s">
        <v>112</v>
      </c>
      <c r="C62" s="183" t="s">
        <v>113</v>
      </c>
      <c r="D62" s="184">
        <v>46339386</v>
      </c>
      <c r="E62" s="184">
        <v>93391572</v>
      </c>
      <c r="F62" s="184">
        <v>93035171</v>
      </c>
      <c r="G62" s="184">
        <v>45982985</v>
      </c>
    </row>
    <row r="63" spans="1:7" s="169" customFormat="1" hidden="1" x14ac:dyDescent="0.2">
      <c r="A63" s="185" t="s">
        <v>12</v>
      </c>
      <c r="B63" s="183" t="s">
        <v>114</v>
      </c>
      <c r="C63" s="183" t="s">
        <v>115</v>
      </c>
      <c r="D63" s="184">
        <v>0</v>
      </c>
      <c r="E63" s="184">
        <v>6136900</v>
      </c>
      <c r="F63" s="184">
        <v>9374834</v>
      </c>
      <c r="G63" s="184">
        <v>3237935</v>
      </c>
    </row>
    <row r="64" spans="1:7" s="169" customFormat="1" hidden="1" x14ac:dyDescent="0.2">
      <c r="A64" s="185" t="s">
        <v>12</v>
      </c>
      <c r="B64" s="183" t="s">
        <v>116</v>
      </c>
      <c r="C64" s="183" t="s">
        <v>117</v>
      </c>
      <c r="D64" s="184">
        <v>0</v>
      </c>
      <c r="E64" s="184">
        <v>6136900</v>
      </c>
      <c r="F64" s="184">
        <v>8353670</v>
      </c>
      <c r="G64" s="184">
        <v>2216770</v>
      </c>
    </row>
    <row r="65" spans="1:7" s="169" customFormat="1" hidden="1" x14ac:dyDescent="0.2">
      <c r="A65" s="185" t="s">
        <v>12</v>
      </c>
      <c r="B65" s="183" t="s">
        <v>118</v>
      </c>
      <c r="C65" s="183" t="s">
        <v>119</v>
      </c>
      <c r="D65" s="184">
        <v>0</v>
      </c>
      <c r="E65" s="184">
        <v>6136900</v>
      </c>
      <c r="F65" s="184">
        <v>8353670</v>
      </c>
      <c r="G65" s="184">
        <v>2216770</v>
      </c>
    </row>
    <row r="66" spans="1:7" s="169" customFormat="1" x14ac:dyDescent="0.2">
      <c r="A66" s="185" t="s">
        <v>12</v>
      </c>
      <c r="B66" s="183" t="s">
        <v>120</v>
      </c>
      <c r="C66" s="183" t="s">
        <v>121</v>
      </c>
      <c r="D66" s="184">
        <v>0</v>
      </c>
      <c r="E66" s="184">
        <v>6136900</v>
      </c>
      <c r="F66" s="184">
        <v>8353670</v>
      </c>
      <c r="G66" s="184">
        <v>2216770</v>
      </c>
    </row>
    <row r="67" spans="1:7" s="169" customFormat="1" hidden="1" x14ac:dyDescent="0.2">
      <c r="A67" s="185" t="s">
        <v>12</v>
      </c>
      <c r="B67" s="183" t="s">
        <v>122</v>
      </c>
      <c r="C67" s="183" t="s">
        <v>123</v>
      </c>
      <c r="D67" s="184">
        <v>0</v>
      </c>
      <c r="E67" s="184">
        <v>6136900</v>
      </c>
      <c r="F67" s="184">
        <v>8353670</v>
      </c>
      <c r="G67" s="184">
        <v>2216770</v>
      </c>
    </row>
    <row r="68" spans="1:7" s="169" customFormat="1" hidden="1" x14ac:dyDescent="0.2">
      <c r="A68" s="185" t="s">
        <v>12</v>
      </c>
      <c r="B68" s="183" t="s">
        <v>124</v>
      </c>
      <c r="C68" s="183" t="s">
        <v>125</v>
      </c>
      <c r="D68" s="184">
        <v>0</v>
      </c>
      <c r="E68" s="184">
        <v>0</v>
      </c>
      <c r="F68" s="184">
        <v>1021164</v>
      </c>
      <c r="G68" s="184">
        <v>1021165</v>
      </c>
    </row>
    <row r="69" spans="1:7" s="169" customFormat="1" hidden="1" x14ac:dyDescent="0.2">
      <c r="A69" s="185" t="s">
        <v>12</v>
      </c>
      <c r="B69" s="183" t="s">
        <v>126</v>
      </c>
      <c r="C69" s="183" t="s">
        <v>127</v>
      </c>
      <c r="D69" s="184">
        <v>0</v>
      </c>
      <c r="E69" s="184">
        <v>0</v>
      </c>
      <c r="F69" s="184">
        <v>1021164</v>
      </c>
      <c r="G69" s="184">
        <v>1021165</v>
      </c>
    </row>
    <row r="70" spans="1:7" s="169" customFormat="1" x14ac:dyDescent="0.2">
      <c r="A70" s="185" t="s">
        <v>12</v>
      </c>
      <c r="B70" s="183" t="s">
        <v>128</v>
      </c>
      <c r="C70" s="183" t="s">
        <v>129</v>
      </c>
      <c r="D70" s="184">
        <v>0</v>
      </c>
      <c r="E70" s="184">
        <v>0</v>
      </c>
      <c r="F70" s="184">
        <v>1021164</v>
      </c>
      <c r="G70" s="184">
        <v>1021165</v>
      </c>
    </row>
    <row r="71" spans="1:7" s="169" customFormat="1" hidden="1" x14ac:dyDescent="0.2">
      <c r="A71" s="185" t="s">
        <v>12</v>
      </c>
      <c r="B71" s="183" t="s">
        <v>130</v>
      </c>
      <c r="C71" s="183" t="s">
        <v>131</v>
      </c>
      <c r="D71" s="184">
        <v>0</v>
      </c>
      <c r="E71" s="184">
        <v>0</v>
      </c>
      <c r="F71" s="184">
        <v>1021164</v>
      </c>
      <c r="G71" s="184">
        <v>1021165</v>
      </c>
    </row>
    <row r="72" spans="1:7" s="169" customFormat="1" hidden="1" x14ac:dyDescent="0.2">
      <c r="A72" s="185" t="s">
        <v>12</v>
      </c>
      <c r="B72" s="183" t="s">
        <v>132</v>
      </c>
      <c r="C72" s="183" t="s">
        <v>133</v>
      </c>
      <c r="D72" s="184">
        <v>0</v>
      </c>
      <c r="E72" s="184">
        <v>0</v>
      </c>
      <c r="F72" s="184">
        <v>1021164</v>
      </c>
      <c r="G72" s="184">
        <v>1021165</v>
      </c>
    </row>
    <row r="73" spans="1:7" s="169" customFormat="1" hidden="1" x14ac:dyDescent="0.2">
      <c r="A73" s="185" t="s">
        <v>12</v>
      </c>
      <c r="B73" s="183" t="s">
        <v>134</v>
      </c>
      <c r="C73" s="183" t="s">
        <v>135</v>
      </c>
      <c r="D73" s="184">
        <v>0</v>
      </c>
      <c r="E73" s="184">
        <v>0</v>
      </c>
      <c r="F73" s="184">
        <v>1021164</v>
      </c>
      <c r="G73" s="184">
        <v>1021165</v>
      </c>
    </row>
    <row r="74" spans="1:7" s="169" customFormat="1" hidden="1" x14ac:dyDescent="0.2">
      <c r="A74" s="185" t="s">
        <v>12</v>
      </c>
      <c r="B74" s="183" t="s">
        <v>136</v>
      </c>
      <c r="C74" s="183" t="s">
        <v>137</v>
      </c>
      <c r="D74" s="184">
        <v>0</v>
      </c>
      <c r="E74" s="184">
        <v>3098216</v>
      </c>
      <c r="F74" s="184">
        <v>45139</v>
      </c>
      <c r="G74" s="184">
        <v>3053077</v>
      </c>
    </row>
    <row r="75" spans="1:7" s="169" customFormat="1" hidden="1" x14ac:dyDescent="0.2">
      <c r="A75" s="185" t="s">
        <v>12</v>
      </c>
      <c r="B75" s="183" t="s">
        <v>138</v>
      </c>
      <c r="C75" s="183" t="s">
        <v>139</v>
      </c>
      <c r="D75" s="184">
        <v>0</v>
      </c>
      <c r="E75" s="184">
        <v>1097970</v>
      </c>
      <c r="F75" s="184">
        <v>8910</v>
      </c>
      <c r="G75" s="184">
        <v>1089060</v>
      </c>
    </row>
    <row r="76" spans="1:7" s="169" customFormat="1" hidden="1" x14ac:dyDescent="0.2">
      <c r="A76" s="185" t="s">
        <v>12</v>
      </c>
      <c r="B76" s="183" t="s">
        <v>140</v>
      </c>
      <c r="C76" s="183" t="s">
        <v>141</v>
      </c>
      <c r="D76" s="184">
        <v>0</v>
      </c>
      <c r="E76" s="184">
        <v>1089060</v>
      </c>
      <c r="F76" s="184">
        <v>0</v>
      </c>
      <c r="G76" s="184">
        <v>1089060</v>
      </c>
    </row>
    <row r="77" spans="1:7" s="169" customFormat="1" x14ac:dyDescent="0.2">
      <c r="A77" s="185" t="s">
        <v>12</v>
      </c>
      <c r="B77" s="183" t="s">
        <v>142</v>
      </c>
      <c r="C77" s="183" t="s">
        <v>143</v>
      </c>
      <c r="D77" s="184">
        <v>0</v>
      </c>
      <c r="E77" s="184">
        <v>1089060</v>
      </c>
      <c r="F77" s="184">
        <v>0</v>
      </c>
      <c r="G77" s="184">
        <v>1089060</v>
      </c>
    </row>
    <row r="78" spans="1:7" s="169" customFormat="1" hidden="1" x14ac:dyDescent="0.2">
      <c r="A78" s="185" t="s">
        <v>12</v>
      </c>
      <c r="B78" s="183" t="s">
        <v>144</v>
      </c>
      <c r="C78" s="183" t="s">
        <v>145</v>
      </c>
      <c r="D78" s="184">
        <v>0</v>
      </c>
      <c r="E78" s="184">
        <v>1089060</v>
      </c>
      <c r="F78" s="184">
        <v>0</v>
      </c>
      <c r="G78" s="184">
        <v>1089060</v>
      </c>
    </row>
    <row r="79" spans="1:7" s="169" customFormat="1" hidden="1" x14ac:dyDescent="0.2">
      <c r="A79" s="185" t="s">
        <v>12</v>
      </c>
      <c r="B79" s="183" t="s">
        <v>146</v>
      </c>
      <c r="C79" s="183" t="s">
        <v>147</v>
      </c>
      <c r="D79" s="184">
        <v>0</v>
      </c>
      <c r="E79" s="184">
        <v>8910</v>
      </c>
      <c r="F79" s="184">
        <v>8910</v>
      </c>
      <c r="G79" s="184">
        <v>0</v>
      </c>
    </row>
    <row r="80" spans="1:7" s="169" customFormat="1" x14ac:dyDescent="0.2">
      <c r="A80" s="185" t="s">
        <v>12</v>
      </c>
      <c r="B80" s="183" t="s">
        <v>148</v>
      </c>
      <c r="C80" s="183" t="s">
        <v>149</v>
      </c>
      <c r="D80" s="184">
        <v>0</v>
      </c>
      <c r="E80" s="184">
        <v>8910</v>
      </c>
      <c r="F80" s="184">
        <v>8910</v>
      </c>
      <c r="G80" s="184">
        <v>0</v>
      </c>
    </row>
    <row r="81" spans="1:7" s="169" customFormat="1" hidden="1" x14ac:dyDescent="0.2">
      <c r="A81" s="185" t="s">
        <v>12</v>
      </c>
      <c r="B81" s="183" t="s">
        <v>150</v>
      </c>
      <c r="C81" s="183" t="s">
        <v>151</v>
      </c>
      <c r="D81" s="184">
        <v>0</v>
      </c>
      <c r="E81" s="184">
        <v>8910</v>
      </c>
      <c r="F81" s="184">
        <v>8910</v>
      </c>
      <c r="G81" s="184">
        <v>0</v>
      </c>
    </row>
    <row r="82" spans="1:7" s="169" customFormat="1" hidden="1" x14ac:dyDescent="0.2">
      <c r="A82" s="185" t="s">
        <v>12</v>
      </c>
      <c r="B82" s="183" t="s">
        <v>152</v>
      </c>
      <c r="C82" s="183" t="s">
        <v>153</v>
      </c>
      <c r="D82" s="184">
        <v>0</v>
      </c>
      <c r="E82" s="184">
        <v>8910</v>
      </c>
      <c r="F82" s="184">
        <v>8910</v>
      </c>
      <c r="G82" s="184">
        <v>0</v>
      </c>
    </row>
    <row r="83" spans="1:7" s="169" customFormat="1" hidden="1" x14ac:dyDescent="0.2">
      <c r="A83" s="185" t="s">
        <v>12</v>
      </c>
      <c r="B83" s="183" t="s">
        <v>154</v>
      </c>
      <c r="C83" s="183" t="s">
        <v>155</v>
      </c>
      <c r="D83" s="184">
        <v>0</v>
      </c>
      <c r="E83" s="184">
        <v>1949613</v>
      </c>
      <c r="F83" s="184">
        <v>0</v>
      </c>
      <c r="G83" s="184">
        <v>1949613</v>
      </c>
    </row>
    <row r="84" spans="1:7" s="169" customFormat="1" hidden="1" x14ac:dyDescent="0.2">
      <c r="A84" s="185" t="s">
        <v>12</v>
      </c>
      <c r="B84" s="183" t="s">
        <v>156</v>
      </c>
      <c r="C84" s="183" t="s">
        <v>157</v>
      </c>
      <c r="D84" s="184">
        <v>0</v>
      </c>
      <c r="E84" s="184">
        <v>1949613</v>
      </c>
      <c r="F84" s="184">
        <v>0</v>
      </c>
      <c r="G84" s="184">
        <v>1949613</v>
      </c>
    </row>
    <row r="85" spans="1:7" s="169" customFormat="1" x14ac:dyDescent="0.2">
      <c r="A85" s="185" t="s">
        <v>12</v>
      </c>
      <c r="B85" s="183" t="s">
        <v>158</v>
      </c>
      <c r="C85" s="183" t="s">
        <v>159</v>
      </c>
      <c r="D85" s="184">
        <v>0</v>
      </c>
      <c r="E85" s="184">
        <v>1949613</v>
      </c>
      <c r="F85" s="184">
        <v>0</v>
      </c>
      <c r="G85" s="184">
        <v>1949613</v>
      </c>
    </row>
    <row r="86" spans="1:7" s="169" customFormat="1" hidden="1" x14ac:dyDescent="0.2">
      <c r="A86" s="185" t="s">
        <v>12</v>
      </c>
      <c r="B86" s="183" t="s">
        <v>160</v>
      </c>
      <c r="C86" s="183" t="s">
        <v>161</v>
      </c>
      <c r="D86" s="184">
        <v>0</v>
      </c>
      <c r="E86" s="184">
        <v>1949613</v>
      </c>
      <c r="F86" s="184">
        <v>0</v>
      </c>
      <c r="G86" s="184">
        <v>1949613</v>
      </c>
    </row>
    <row r="87" spans="1:7" s="169" customFormat="1" hidden="1" x14ac:dyDescent="0.2">
      <c r="A87" s="185" t="s">
        <v>12</v>
      </c>
      <c r="B87" s="183" t="s">
        <v>162</v>
      </c>
      <c r="C87" s="183" t="s">
        <v>161</v>
      </c>
      <c r="D87" s="184">
        <v>0</v>
      </c>
      <c r="E87" s="184">
        <v>1949613</v>
      </c>
      <c r="F87" s="184">
        <v>0</v>
      </c>
      <c r="G87" s="184">
        <v>1949613</v>
      </c>
    </row>
    <row r="88" spans="1:7" s="169" customFormat="1" hidden="1" x14ac:dyDescent="0.2">
      <c r="A88" s="185" t="s">
        <v>12</v>
      </c>
      <c r="B88" s="183" t="s">
        <v>163</v>
      </c>
      <c r="C88" s="183" t="s">
        <v>161</v>
      </c>
      <c r="D88" s="184">
        <v>0</v>
      </c>
      <c r="E88" s="184">
        <v>1949613</v>
      </c>
      <c r="F88" s="184">
        <v>0</v>
      </c>
      <c r="G88" s="184">
        <v>1949613</v>
      </c>
    </row>
    <row r="89" spans="1:7" s="169" customFormat="1" hidden="1" x14ac:dyDescent="0.2">
      <c r="A89" s="185" t="s">
        <v>12</v>
      </c>
      <c r="B89" s="183" t="s">
        <v>164</v>
      </c>
      <c r="C89" s="183" t="s">
        <v>165</v>
      </c>
      <c r="D89" s="184">
        <v>0</v>
      </c>
      <c r="E89" s="184">
        <v>1949613</v>
      </c>
      <c r="F89" s="184">
        <v>0</v>
      </c>
      <c r="G89" s="184">
        <v>1949613</v>
      </c>
    </row>
    <row r="90" spans="1:7" s="169" customFormat="1" hidden="1" x14ac:dyDescent="0.2">
      <c r="A90" s="185" t="s">
        <v>12</v>
      </c>
      <c r="B90" s="183" t="s">
        <v>166</v>
      </c>
      <c r="C90" s="183" t="s">
        <v>167</v>
      </c>
      <c r="D90" s="184">
        <v>0</v>
      </c>
      <c r="E90" s="184">
        <v>50633</v>
      </c>
      <c r="F90" s="184">
        <v>36229</v>
      </c>
      <c r="G90" s="184">
        <v>14404</v>
      </c>
    </row>
    <row r="91" spans="1:7" s="169" customFormat="1" hidden="1" x14ac:dyDescent="0.2">
      <c r="A91" s="185" t="s">
        <v>12</v>
      </c>
      <c r="B91" s="183" t="s">
        <v>168</v>
      </c>
      <c r="C91" s="183" t="s">
        <v>169</v>
      </c>
      <c r="D91" s="184">
        <v>0</v>
      </c>
      <c r="E91" s="184">
        <v>50633</v>
      </c>
      <c r="F91" s="184">
        <v>36229</v>
      </c>
      <c r="G91" s="184">
        <v>14404</v>
      </c>
    </row>
    <row r="92" spans="1:7" s="169" customFormat="1" ht="13.5" thickBot="1" x14ac:dyDescent="0.25">
      <c r="A92" s="185" t="s">
        <v>12</v>
      </c>
      <c r="B92" s="183" t="s">
        <v>170</v>
      </c>
      <c r="C92" s="183" t="s">
        <v>171</v>
      </c>
      <c r="D92" s="184">
        <v>0</v>
      </c>
      <c r="E92" s="184">
        <v>50633</v>
      </c>
      <c r="F92" s="184">
        <v>36229</v>
      </c>
      <c r="G92" s="184">
        <v>14404</v>
      </c>
    </row>
    <row r="93" spans="1:7" s="169" customFormat="1" hidden="1" x14ac:dyDescent="0.2">
      <c r="A93" s="185" t="s">
        <v>12</v>
      </c>
      <c r="B93" s="183" t="s">
        <v>172</v>
      </c>
      <c r="C93" s="183" t="s">
        <v>173</v>
      </c>
      <c r="D93" s="184">
        <v>0</v>
      </c>
      <c r="E93" s="184">
        <v>50633</v>
      </c>
      <c r="F93" s="184">
        <v>36229</v>
      </c>
      <c r="G93" s="184">
        <v>14404</v>
      </c>
    </row>
    <row r="94" spans="1:7" s="169" customFormat="1" hidden="1" x14ac:dyDescent="0.2">
      <c r="A94" s="185" t="s">
        <v>12</v>
      </c>
      <c r="B94" s="183" t="s">
        <v>174</v>
      </c>
      <c r="C94" s="183" t="s">
        <v>175</v>
      </c>
      <c r="D94" s="184">
        <v>0</v>
      </c>
      <c r="E94" s="184">
        <v>50633</v>
      </c>
      <c r="F94" s="184">
        <v>36229</v>
      </c>
      <c r="G94" s="184">
        <v>14404</v>
      </c>
    </row>
    <row r="95" spans="1:7" s="169" customFormat="1" hidden="1" x14ac:dyDescent="0.2">
      <c r="A95" s="185" t="s">
        <v>12</v>
      </c>
      <c r="B95" s="237" t="s">
        <v>176</v>
      </c>
      <c r="C95" s="237" t="s">
        <v>177</v>
      </c>
      <c r="D95" s="238">
        <v>0</v>
      </c>
      <c r="E95" s="238">
        <v>50633</v>
      </c>
      <c r="F95" s="238">
        <v>36229</v>
      </c>
      <c r="G95" s="238">
        <v>14404</v>
      </c>
    </row>
    <row r="96" spans="1:7" s="169" customFormat="1" ht="13.5" thickBot="1" x14ac:dyDescent="0.25">
      <c r="A96" s="167"/>
      <c r="B96" s="239" t="s">
        <v>178</v>
      </c>
      <c r="C96" s="240" t="s">
        <v>179</v>
      </c>
      <c r="D96" s="241">
        <v>0</v>
      </c>
      <c r="E96" s="241">
        <v>123908906</v>
      </c>
      <c r="F96" s="241">
        <v>123908906</v>
      </c>
      <c r="G96" s="242">
        <v>0</v>
      </c>
    </row>
    <row r="97" spans="1:7" s="169" customFormat="1" x14ac:dyDescent="0.2">
      <c r="A97" s="167"/>
      <c r="B97" s="168"/>
      <c r="C97" s="168"/>
      <c r="D97" s="178"/>
      <c r="E97" s="178"/>
      <c r="F97" s="178"/>
      <c r="G97" s="178"/>
    </row>
    <row r="98" spans="1:7" s="169" customFormat="1" x14ac:dyDescent="0.2">
      <c r="A98" s="167"/>
      <c r="B98" s="168"/>
      <c r="C98" s="168"/>
      <c r="D98" s="178"/>
      <c r="E98" s="178"/>
      <c r="F98" s="178"/>
      <c r="G98" s="178"/>
    </row>
    <row r="99" spans="1:7" s="169" customFormat="1" x14ac:dyDescent="0.2">
      <c r="A99" s="167" t="s">
        <v>180</v>
      </c>
      <c r="B99" s="168"/>
      <c r="C99" s="168"/>
      <c r="D99" s="178" t="s">
        <v>181</v>
      </c>
      <c r="E99" s="178"/>
      <c r="F99" s="178"/>
      <c r="G99" s="178"/>
    </row>
    <row r="100" spans="1:7" s="169" customFormat="1" x14ac:dyDescent="0.2">
      <c r="A100" s="167"/>
      <c r="B100" s="168" t="s">
        <v>182</v>
      </c>
      <c r="C100" s="168"/>
      <c r="D100" s="178"/>
      <c r="E100" s="178" t="s">
        <v>183</v>
      </c>
      <c r="F100" s="178"/>
      <c r="G100" s="178"/>
    </row>
    <row r="101" spans="1:7" s="169" customFormat="1" x14ac:dyDescent="0.2">
      <c r="A101" s="167"/>
      <c r="B101" s="168"/>
      <c r="C101" s="168"/>
      <c r="D101" s="178"/>
      <c r="E101" s="178"/>
      <c r="F101" s="178"/>
      <c r="G101" s="178"/>
    </row>
    <row r="102" spans="1:7" s="169" customFormat="1" x14ac:dyDescent="0.2">
      <c r="A102" s="167"/>
      <c r="B102" s="168"/>
      <c r="C102" s="168"/>
      <c r="D102" s="178"/>
      <c r="E102" s="178"/>
      <c r="F102" s="178"/>
      <c r="G102" s="178"/>
    </row>
    <row r="103" spans="1:7" s="169" customFormat="1" x14ac:dyDescent="0.2">
      <c r="A103" s="167"/>
      <c r="B103" s="168"/>
      <c r="C103" s="168"/>
      <c r="D103" s="178"/>
      <c r="E103" s="178"/>
      <c r="F103" s="178"/>
      <c r="G103" s="178"/>
    </row>
    <row r="104" spans="1:7" s="169" customFormat="1" x14ac:dyDescent="0.2">
      <c r="A104" s="167"/>
      <c r="B104" s="168"/>
      <c r="C104" s="168"/>
      <c r="D104" s="178"/>
      <c r="E104" s="178"/>
      <c r="F104" s="178"/>
      <c r="G104" s="178"/>
    </row>
    <row r="105" spans="1:7" s="169" customFormat="1" x14ac:dyDescent="0.2">
      <c r="A105" s="167"/>
      <c r="B105" s="168"/>
      <c r="C105" s="168"/>
      <c r="D105" s="178"/>
      <c r="E105" s="178"/>
      <c r="F105" s="178"/>
      <c r="G105" s="178"/>
    </row>
    <row r="106" spans="1:7" s="169" customFormat="1" x14ac:dyDescent="0.2">
      <c r="A106" s="167"/>
      <c r="B106" s="168"/>
      <c r="C106" s="168"/>
      <c r="D106" s="178"/>
      <c r="E106" s="178"/>
      <c r="F106" s="178"/>
      <c r="G106" s="178"/>
    </row>
    <row r="107" spans="1:7" s="169" customFormat="1" x14ac:dyDescent="0.2">
      <c r="A107" s="167"/>
      <c r="B107" s="168"/>
      <c r="C107" s="168"/>
      <c r="D107" s="178"/>
      <c r="E107" s="178"/>
      <c r="F107" s="178"/>
      <c r="G107" s="178"/>
    </row>
    <row r="108" spans="1:7" s="169" customFormat="1" x14ac:dyDescent="0.2">
      <c r="A108" s="167"/>
      <c r="B108" s="168"/>
      <c r="C108" s="168"/>
      <c r="D108" s="178"/>
      <c r="E108" s="178"/>
      <c r="F108" s="178"/>
      <c r="G108" s="178"/>
    </row>
    <row r="109" spans="1:7" s="169" customFormat="1" x14ac:dyDescent="0.2">
      <c r="A109" s="167"/>
      <c r="B109" s="168"/>
      <c r="C109" s="168"/>
      <c r="D109" s="178"/>
      <c r="E109" s="178"/>
      <c r="F109" s="178"/>
      <c r="G109" s="178"/>
    </row>
    <row r="110" spans="1:7" s="169" customFormat="1" x14ac:dyDescent="0.2">
      <c r="A110" s="167"/>
      <c r="B110" s="168"/>
      <c r="C110" s="168"/>
      <c r="D110" s="178"/>
      <c r="E110" s="178"/>
      <c r="F110" s="178"/>
      <c r="G110" s="178"/>
    </row>
    <row r="111" spans="1:7" s="169" customFormat="1" x14ac:dyDescent="0.2">
      <c r="A111" s="167"/>
      <c r="B111" s="168"/>
      <c r="C111" s="168"/>
      <c r="D111" s="178"/>
      <c r="E111" s="178"/>
      <c r="F111" s="178"/>
      <c r="G111" s="178"/>
    </row>
    <row r="112" spans="1:7" s="169" customFormat="1" x14ac:dyDescent="0.2">
      <c r="A112" s="167"/>
      <c r="B112" s="168"/>
      <c r="C112" s="168"/>
      <c r="D112" s="178"/>
      <c r="E112" s="178"/>
      <c r="F112" s="178"/>
      <c r="G112" s="178"/>
    </row>
    <row r="113" spans="1:7" s="169" customFormat="1" x14ac:dyDescent="0.2">
      <c r="A113" s="167"/>
      <c r="B113" s="168"/>
      <c r="C113" s="168"/>
      <c r="D113" s="178"/>
      <c r="E113" s="178"/>
      <c r="F113" s="178"/>
      <c r="G113" s="178"/>
    </row>
    <row r="114" spans="1:7" s="169" customFormat="1" x14ac:dyDescent="0.2">
      <c r="A114" s="167"/>
      <c r="B114" s="168"/>
      <c r="C114" s="168"/>
      <c r="D114" s="178"/>
      <c r="E114" s="178"/>
      <c r="F114" s="178"/>
      <c r="G114" s="178"/>
    </row>
    <row r="115" spans="1:7" s="169" customFormat="1" x14ac:dyDescent="0.2">
      <c r="A115" s="167"/>
      <c r="B115" s="168"/>
      <c r="C115" s="168"/>
      <c r="D115" s="178"/>
      <c r="E115" s="178"/>
      <c r="F115" s="178"/>
      <c r="G115" s="178"/>
    </row>
    <row r="116" spans="1:7" s="169" customFormat="1" x14ac:dyDescent="0.2">
      <c r="A116" s="167"/>
      <c r="B116" s="168"/>
      <c r="C116" s="168"/>
      <c r="D116" s="178"/>
      <c r="E116" s="178"/>
      <c r="F116" s="178"/>
      <c r="G116" s="178"/>
    </row>
    <row r="117" spans="1:7" s="169" customFormat="1" x14ac:dyDescent="0.2">
      <c r="A117" s="167"/>
      <c r="B117" s="168"/>
      <c r="C117" s="168"/>
      <c r="D117" s="178"/>
      <c r="E117" s="178"/>
      <c r="F117" s="178"/>
      <c r="G117" s="178"/>
    </row>
    <row r="118" spans="1:7" s="169" customFormat="1" x14ac:dyDescent="0.2">
      <c r="A118" s="167"/>
      <c r="B118" s="168"/>
      <c r="C118" s="168"/>
      <c r="D118" s="178"/>
      <c r="E118" s="178"/>
      <c r="F118" s="178"/>
      <c r="G118" s="178"/>
    </row>
    <row r="119" spans="1:7" s="169" customFormat="1" x14ac:dyDescent="0.2">
      <c r="A119" s="167"/>
      <c r="B119" s="168"/>
      <c r="C119" s="168"/>
      <c r="D119" s="178"/>
      <c r="E119" s="178"/>
      <c r="F119" s="178"/>
      <c r="G119" s="178"/>
    </row>
    <row r="120" spans="1:7" s="169" customFormat="1" x14ac:dyDescent="0.2">
      <c r="A120" s="167"/>
      <c r="B120" s="168"/>
      <c r="C120" s="168"/>
      <c r="D120" s="178"/>
      <c r="E120" s="178"/>
      <c r="F120" s="178"/>
      <c r="G120" s="178"/>
    </row>
    <row r="121" spans="1:7" s="169" customFormat="1" x14ac:dyDescent="0.2">
      <c r="A121" s="167"/>
      <c r="B121" s="168"/>
      <c r="C121" s="168"/>
      <c r="D121" s="178"/>
      <c r="E121" s="178"/>
      <c r="F121" s="178"/>
      <c r="G121" s="178"/>
    </row>
    <row r="122" spans="1:7" s="169" customFormat="1" x14ac:dyDescent="0.2">
      <c r="A122" s="167"/>
      <c r="B122" s="168"/>
      <c r="C122" s="168"/>
      <c r="D122" s="178"/>
      <c r="E122" s="178"/>
      <c r="F122" s="178"/>
      <c r="G122" s="178"/>
    </row>
    <row r="123" spans="1:7" s="169" customFormat="1" x14ac:dyDescent="0.2">
      <c r="A123" s="167"/>
      <c r="B123" s="168"/>
      <c r="C123" s="168"/>
      <c r="D123" s="178"/>
      <c r="E123" s="178"/>
      <c r="F123" s="178"/>
      <c r="G123" s="178"/>
    </row>
    <row r="124" spans="1:7" s="169" customFormat="1" x14ac:dyDescent="0.2">
      <c r="A124" s="167"/>
      <c r="B124" s="168"/>
      <c r="C124" s="168"/>
      <c r="D124" s="178"/>
      <c r="E124" s="178"/>
      <c r="F124" s="178"/>
      <c r="G124" s="178"/>
    </row>
    <row r="125" spans="1:7" s="169" customFormat="1" x14ac:dyDescent="0.2">
      <c r="A125" s="167"/>
      <c r="B125" s="168"/>
      <c r="C125" s="168"/>
      <c r="D125" s="178"/>
      <c r="E125" s="178"/>
      <c r="F125" s="178"/>
      <c r="G125" s="178"/>
    </row>
    <row r="126" spans="1:7" s="169" customFormat="1" x14ac:dyDescent="0.2">
      <c r="A126" s="167"/>
      <c r="B126" s="168"/>
      <c r="C126" s="168"/>
      <c r="D126" s="178"/>
      <c r="E126" s="178"/>
      <c r="F126" s="178"/>
      <c r="G126" s="178"/>
    </row>
    <row r="127" spans="1:7" s="169" customFormat="1" x14ac:dyDescent="0.2">
      <c r="A127" s="167"/>
      <c r="B127" s="168"/>
      <c r="C127" s="168"/>
      <c r="D127" s="178"/>
      <c r="E127" s="178"/>
      <c r="F127" s="178"/>
      <c r="G127" s="178"/>
    </row>
    <row r="128" spans="1:7" s="169" customFormat="1" x14ac:dyDescent="0.2">
      <c r="A128" s="167"/>
      <c r="B128" s="168"/>
      <c r="C128" s="168"/>
      <c r="D128" s="178"/>
      <c r="E128" s="178"/>
      <c r="F128" s="178"/>
      <c r="G128" s="178"/>
    </row>
    <row r="129" spans="1:7" s="169" customFormat="1" x14ac:dyDescent="0.2">
      <c r="A129" s="167"/>
      <c r="B129" s="168"/>
      <c r="C129" s="168"/>
      <c r="D129" s="178"/>
      <c r="E129" s="178"/>
      <c r="F129" s="178"/>
      <c r="G129" s="178"/>
    </row>
    <row r="130" spans="1:7" s="169" customFormat="1" x14ac:dyDescent="0.2">
      <c r="A130" s="167"/>
      <c r="B130" s="168"/>
      <c r="C130" s="168"/>
      <c r="D130" s="178"/>
      <c r="E130" s="178"/>
      <c r="F130" s="178"/>
      <c r="G130" s="178"/>
    </row>
    <row r="131" spans="1:7" s="169" customFormat="1" x14ac:dyDescent="0.2">
      <c r="A131" s="167"/>
      <c r="B131" s="168"/>
      <c r="C131" s="168"/>
      <c r="D131" s="178"/>
      <c r="E131" s="178"/>
      <c r="F131" s="178"/>
      <c r="G131" s="178"/>
    </row>
    <row r="132" spans="1:7" s="169" customFormat="1" x14ac:dyDescent="0.2">
      <c r="A132" s="167"/>
      <c r="B132" s="168"/>
      <c r="C132" s="168"/>
      <c r="D132" s="178"/>
      <c r="E132" s="178"/>
      <c r="F132" s="178"/>
      <c r="G132" s="178"/>
    </row>
    <row r="133" spans="1:7" s="169" customFormat="1" x14ac:dyDescent="0.2">
      <c r="A133" s="167"/>
      <c r="B133" s="168"/>
      <c r="C133" s="168"/>
      <c r="D133" s="178"/>
      <c r="E133" s="178"/>
      <c r="F133" s="178"/>
      <c r="G133" s="178"/>
    </row>
    <row r="134" spans="1:7" s="169" customFormat="1" x14ac:dyDescent="0.2">
      <c r="A134" s="167"/>
      <c r="B134" s="168"/>
      <c r="C134" s="168"/>
      <c r="D134" s="178"/>
      <c r="E134" s="178"/>
      <c r="F134" s="178"/>
      <c r="G134" s="178"/>
    </row>
    <row r="135" spans="1:7" s="169" customFormat="1" x14ac:dyDescent="0.2">
      <c r="A135" s="167"/>
      <c r="B135" s="168"/>
      <c r="C135" s="168"/>
      <c r="D135" s="178"/>
      <c r="E135" s="178"/>
      <c r="F135" s="178"/>
      <c r="G135" s="178"/>
    </row>
    <row r="136" spans="1:7" s="169" customFormat="1" x14ac:dyDescent="0.2">
      <c r="A136" s="167"/>
      <c r="B136" s="168"/>
      <c r="C136" s="168"/>
      <c r="D136" s="178"/>
      <c r="E136" s="178"/>
      <c r="F136" s="178"/>
      <c r="G136" s="178"/>
    </row>
    <row r="137" spans="1:7" s="169" customFormat="1" x14ac:dyDescent="0.2">
      <c r="A137" s="167"/>
      <c r="B137" s="168"/>
      <c r="C137" s="168"/>
      <c r="D137" s="178"/>
      <c r="E137" s="178"/>
      <c r="F137" s="178"/>
      <c r="G137" s="178"/>
    </row>
    <row r="138" spans="1:7" s="169" customFormat="1" x14ac:dyDescent="0.2">
      <c r="A138" s="167"/>
      <c r="B138" s="168"/>
      <c r="C138" s="168"/>
      <c r="D138" s="178"/>
      <c r="E138" s="178"/>
      <c r="F138" s="178"/>
      <c r="G138" s="178"/>
    </row>
    <row r="139" spans="1:7" s="169" customFormat="1" x14ac:dyDescent="0.2">
      <c r="A139" s="167"/>
      <c r="B139" s="168"/>
      <c r="C139" s="168"/>
      <c r="D139" s="178"/>
      <c r="E139" s="178"/>
      <c r="F139" s="178"/>
      <c r="G139" s="178"/>
    </row>
    <row r="140" spans="1:7" s="169" customFormat="1" x14ac:dyDescent="0.2">
      <c r="A140" s="167"/>
      <c r="B140" s="168"/>
      <c r="C140" s="168"/>
      <c r="D140" s="178"/>
      <c r="E140" s="178"/>
      <c r="F140" s="178"/>
      <c r="G140" s="178"/>
    </row>
    <row r="141" spans="1:7" s="169" customFormat="1" x14ac:dyDescent="0.2">
      <c r="A141" s="167"/>
      <c r="B141" s="168"/>
      <c r="C141" s="168"/>
      <c r="D141" s="178"/>
      <c r="E141" s="178"/>
      <c r="F141" s="178"/>
      <c r="G141" s="178"/>
    </row>
    <row r="142" spans="1:7" s="169" customFormat="1" x14ac:dyDescent="0.2">
      <c r="A142" s="167"/>
      <c r="B142" s="168"/>
      <c r="C142" s="168"/>
      <c r="D142" s="178"/>
      <c r="E142" s="178"/>
      <c r="F142" s="178"/>
      <c r="G142" s="178"/>
    </row>
    <row r="143" spans="1:7" s="169" customFormat="1" x14ac:dyDescent="0.2">
      <c r="A143" s="167"/>
      <c r="B143" s="168"/>
      <c r="C143" s="168"/>
      <c r="D143" s="178"/>
      <c r="E143" s="178"/>
      <c r="F143" s="178"/>
      <c r="G143" s="178"/>
    </row>
    <row r="144" spans="1:7" s="169" customFormat="1" x14ac:dyDescent="0.2">
      <c r="A144" s="167"/>
      <c r="B144" s="168"/>
      <c r="C144" s="168"/>
      <c r="D144" s="178"/>
      <c r="E144" s="178"/>
      <c r="F144" s="178"/>
      <c r="G144" s="178"/>
    </row>
    <row r="145" spans="1:7" s="169" customFormat="1" x14ac:dyDescent="0.2">
      <c r="A145" s="167"/>
      <c r="B145" s="168"/>
      <c r="C145" s="168"/>
      <c r="D145" s="178"/>
      <c r="E145" s="178"/>
      <c r="F145" s="178"/>
      <c r="G145" s="178"/>
    </row>
    <row r="146" spans="1:7" s="169" customFormat="1" x14ac:dyDescent="0.2">
      <c r="A146" s="167"/>
      <c r="B146" s="168"/>
      <c r="C146" s="168"/>
      <c r="D146" s="178"/>
      <c r="E146" s="178"/>
      <c r="F146" s="178"/>
      <c r="G146" s="178"/>
    </row>
    <row r="147" spans="1:7" s="169" customFormat="1" x14ac:dyDescent="0.2">
      <c r="A147" s="167"/>
      <c r="B147" s="168"/>
      <c r="C147" s="168"/>
      <c r="D147" s="178"/>
      <c r="E147" s="178"/>
      <c r="F147" s="178"/>
      <c r="G147" s="178"/>
    </row>
    <row r="148" spans="1:7" s="169" customFormat="1" x14ac:dyDescent="0.2">
      <c r="A148" s="167"/>
      <c r="B148" s="168"/>
      <c r="C148" s="168"/>
      <c r="D148" s="178"/>
      <c r="E148" s="178"/>
      <c r="F148" s="178"/>
      <c r="G148" s="178"/>
    </row>
    <row r="149" spans="1:7" s="169" customFormat="1" x14ac:dyDescent="0.2">
      <c r="A149" s="167"/>
      <c r="B149" s="168"/>
      <c r="C149" s="168"/>
      <c r="D149" s="178"/>
      <c r="E149" s="178"/>
      <c r="F149" s="178"/>
      <c r="G149" s="178"/>
    </row>
    <row r="150" spans="1:7" s="169" customFormat="1" x14ac:dyDescent="0.2">
      <c r="A150" s="167"/>
      <c r="B150" s="168"/>
      <c r="C150" s="168"/>
      <c r="D150" s="178"/>
      <c r="E150" s="178"/>
      <c r="F150" s="178"/>
      <c r="G150" s="178"/>
    </row>
    <row r="151" spans="1:7" s="169" customFormat="1" x14ac:dyDescent="0.2">
      <c r="A151" s="167"/>
      <c r="B151" s="168"/>
      <c r="C151" s="168"/>
      <c r="D151" s="178"/>
      <c r="E151" s="178"/>
      <c r="F151" s="178"/>
      <c r="G151" s="178"/>
    </row>
    <row r="152" spans="1:7" s="169" customFormat="1" x14ac:dyDescent="0.2">
      <c r="A152" s="167"/>
      <c r="B152" s="168"/>
      <c r="C152" s="168"/>
      <c r="D152" s="178"/>
      <c r="E152" s="178"/>
      <c r="F152" s="178"/>
      <c r="G152" s="178"/>
    </row>
    <row r="153" spans="1:7" s="169" customFormat="1" x14ac:dyDescent="0.2">
      <c r="A153" s="167"/>
      <c r="B153" s="168"/>
      <c r="C153" s="168"/>
      <c r="D153" s="178"/>
      <c r="E153" s="178"/>
      <c r="F153" s="178"/>
      <c r="G153" s="178"/>
    </row>
    <row r="154" spans="1:7" s="169" customFormat="1" x14ac:dyDescent="0.2">
      <c r="A154" s="167"/>
      <c r="B154" s="168"/>
      <c r="C154" s="168"/>
      <c r="D154" s="178"/>
      <c r="E154" s="178"/>
      <c r="F154" s="178"/>
      <c r="G154" s="178"/>
    </row>
    <row r="155" spans="1:7" s="169" customFormat="1" x14ac:dyDescent="0.2">
      <c r="A155" s="167"/>
      <c r="B155" s="168"/>
      <c r="C155" s="168"/>
      <c r="D155" s="178"/>
      <c r="E155" s="178"/>
      <c r="F155" s="178"/>
      <c r="G155" s="178"/>
    </row>
    <row r="156" spans="1:7" s="169" customFormat="1" x14ac:dyDescent="0.2">
      <c r="A156" s="167"/>
      <c r="B156" s="168"/>
      <c r="C156" s="168"/>
      <c r="D156" s="178"/>
      <c r="E156" s="178"/>
      <c r="F156" s="178"/>
      <c r="G156" s="178"/>
    </row>
    <row r="157" spans="1:7" s="169" customFormat="1" x14ac:dyDescent="0.2">
      <c r="A157" s="167"/>
      <c r="B157" s="168"/>
      <c r="C157" s="168"/>
      <c r="D157" s="178"/>
      <c r="E157" s="178"/>
      <c r="F157" s="178"/>
      <c r="G157" s="178"/>
    </row>
    <row r="158" spans="1:7" s="169" customFormat="1" x14ac:dyDescent="0.2">
      <c r="A158" s="167"/>
      <c r="B158" s="168"/>
      <c r="C158" s="168"/>
      <c r="D158" s="178"/>
      <c r="E158" s="178"/>
      <c r="F158" s="178"/>
      <c r="G158" s="178"/>
    </row>
    <row r="159" spans="1:7" s="169" customFormat="1" x14ac:dyDescent="0.2">
      <c r="A159" s="167"/>
      <c r="B159" s="168"/>
      <c r="C159" s="168"/>
      <c r="D159" s="178"/>
      <c r="E159" s="178"/>
      <c r="F159" s="178"/>
      <c r="G159" s="178"/>
    </row>
    <row r="160" spans="1:7" s="169" customFormat="1" x14ac:dyDescent="0.2">
      <c r="A160" s="167"/>
      <c r="B160" s="168"/>
      <c r="C160" s="168"/>
      <c r="D160" s="178"/>
      <c r="E160" s="178"/>
      <c r="F160" s="178"/>
      <c r="G160" s="178"/>
    </row>
    <row r="161" spans="1:7" s="169" customFormat="1" x14ac:dyDescent="0.2">
      <c r="A161" s="167"/>
      <c r="B161" s="168"/>
      <c r="C161" s="168"/>
      <c r="D161" s="178"/>
      <c r="E161" s="178"/>
      <c r="F161" s="178"/>
      <c r="G161" s="178"/>
    </row>
    <row r="162" spans="1:7" s="169" customFormat="1" x14ac:dyDescent="0.2">
      <c r="A162" s="167"/>
      <c r="B162" s="168"/>
      <c r="C162" s="168"/>
      <c r="D162" s="178"/>
      <c r="E162" s="178"/>
      <c r="F162" s="178"/>
      <c r="G162" s="178"/>
    </row>
    <row r="163" spans="1:7" s="169" customFormat="1" x14ac:dyDescent="0.2">
      <c r="A163" s="167"/>
      <c r="B163" s="168"/>
      <c r="C163" s="168"/>
      <c r="D163" s="178"/>
      <c r="E163" s="178"/>
      <c r="F163" s="178"/>
      <c r="G163" s="178"/>
    </row>
    <row r="164" spans="1:7" s="169" customFormat="1" x14ac:dyDescent="0.2">
      <c r="A164" s="167"/>
      <c r="B164" s="168"/>
      <c r="C164" s="168"/>
      <c r="D164" s="178"/>
      <c r="E164" s="178"/>
      <c r="F164" s="178"/>
      <c r="G164" s="178"/>
    </row>
    <row r="165" spans="1:7" s="169" customFormat="1" x14ac:dyDescent="0.2">
      <c r="A165" s="167"/>
      <c r="B165" s="168"/>
      <c r="C165" s="168"/>
      <c r="D165" s="178"/>
      <c r="E165" s="178"/>
      <c r="F165" s="178"/>
      <c r="G165" s="178"/>
    </row>
    <row r="166" spans="1:7" s="169" customFormat="1" x14ac:dyDescent="0.2">
      <c r="A166" s="167"/>
      <c r="B166" s="168"/>
      <c r="C166" s="168"/>
      <c r="D166" s="178"/>
      <c r="E166" s="178"/>
      <c r="F166" s="178"/>
      <c r="G166" s="178"/>
    </row>
    <row r="167" spans="1:7" s="169" customFormat="1" x14ac:dyDescent="0.2">
      <c r="A167" s="167"/>
      <c r="B167" s="168"/>
      <c r="C167" s="168"/>
      <c r="D167" s="178"/>
      <c r="E167" s="178"/>
      <c r="F167" s="178"/>
      <c r="G167" s="178"/>
    </row>
    <row r="168" spans="1:7" s="169" customFormat="1" x14ac:dyDescent="0.2">
      <c r="A168" s="167"/>
      <c r="B168" s="168"/>
      <c r="C168" s="168"/>
      <c r="D168" s="178"/>
      <c r="E168" s="178"/>
      <c r="F168" s="178"/>
      <c r="G168" s="178"/>
    </row>
    <row r="169" spans="1:7" s="169" customFormat="1" x14ac:dyDescent="0.2">
      <c r="A169" s="167"/>
      <c r="B169" s="168"/>
      <c r="C169" s="168"/>
      <c r="D169" s="178"/>
      <c r="E169" s="178"/>
      <c r="F169" s="178"/>
      <c r="G169" s="178"/>
    </row>
    <row r="170" spans="1:7" s="169" customFormat="1" x14ac:dyDescent="0.2">
      <c r="A170" s="167"/>
      <c r="B170" s="168"/>
      <c r="C170" s="168"/>
      <c r="D170" s="178"/>
      <c r="E170" s="178"/>
      <c r="F170" s="178"/>
      <c r="G170" s="178"/>
    </row>
    <row r="171" spans="1:7" s="169" customFormat="1" x14ac:dyDescent="0.2">
      <c r="A171" s="167"/>
      <c r="B171" s="168"/>
      <c r="C171" s="168"/>
      <c r="D171" s="178"/>
      <c r="E171" s="178"/>
      <c r="F171" s="178"/>
      <c r="G171" s="178"/>
    </row>
    <row r="172" spans="1:7" s="169" customFormat="1" x14ac:dyDescent="0.2">
      <c r="A172" s="167"/>
      <c r="B172" s="168"/>
      <c r="C172" s="168"/>
      <c r="D172" s="178"/>
      <c r="E172" s="178"/>
      <c r="F172" s="178"/>
      <c r="G172" s="178"/>
    </row>
    <row r="173" spans="1:7" s="169" customFormat="1" x14ac:dyDescent="0.2">
      <c r="A173" s="167"/>
      <c r="B173" s="168"/>
      <c r="C173" s="168"/>
      <c r="D173" s="178"/>
      <c r="E173" s="178"/>
      <c r="F173" s="178"/>
      <c r="G173" s="178"/>
    </row>
    <row r="174" spans="1:7" s="169" customFormat="1" x14ac:dyDescent="0.2">
      <c r="A174" s="167"/>
      <c r="B174" s="168"/>
      <c r="C174" s="168"/>
      <c r="D174" s="178"/>
      <c r="E174" s="178"/>
      <c r="F174" s="178"/>
      <c r="G174" s="178"/>
    </row>
    <row r="175" spans="1:7" s="169" customFormat="1" x14ac:dyDescent="0.2">
      <c r="A175" s="167"/>
      <c r="B175" s="168"/>
      <c r="C175" s="168"/>
      <c r="D175" s="178"/>
      <c r="E175" s="178"/>
      <c r="F175" s="178"/>
      <c r="G175" s="178"/>
    </row>
    <row r="176" spans="1:7" s="169" customFormat="1" x14ac:dyDescent="0.2">
      <c r="A176" s="167"/>
      <c r="B176" s="168"/>
      <c r="C176" s="168"/>
      <c r="D176" s="178"/>
      <c r="E176" s="178"/>
      <c r="F176" s="178"/>
      <c r="G176" s="178"/>
    </row>
    <row r="177" spans="1:7" s="169" customFormat="1" x14ac:dyDescent="0.2">
      <c r="A177" s="167"/>
      <c r="B177" s="168"/>
      <c r="C177" s="168"/>
      <c r="D177" s="178"/>
      <c r="E177" s="178"/>
      <c r="F177" s="178"/>
      <c r="G177" s="178"/>
    </row>
    <row r="178" spans="1:7" s="169" customFormat="1" x14ac:dyDescent="0.2">
      <c r="A178" s="167"/>
      <c r="B178" s="168"/>
      <c r="C178" s="168"/>
      <c r="D178" s="178"/>
      <c r="E178" s="178"/>
      <c r="F178" s="178"/>
      <c r="G178" s="178"/>
    </row>
    <row r="179" spans="1:7" s="169" customFormat="1" x14ac:dyDescent="0.2">
      <c r="A179" s="167"/>
      <c r="B179" s="168"/>
      <c r="C179" s="168"/>
      <c r="D179" s="178"/>
      <c r="E179" s="178"/>
      <c r="F179" s="178"/>
      <c r="G179" s="178"/>
    </row>
    <row r="180" spans="1:7" s="169" customFormat="1" x14ac:dyDescent="0.2">
      <c r="A180" s="167"/>
      <c r="B180" s="168"/>
      <c r="C180" s="168"/>
      <c r="D180" s="178"/>
      <c r="E180" s="178"/>
      <c r="F180" s="178"/>
      <c r="G180" s="178"/>
    </row>
    <row r="181" spans="1:7" s="169" customFormat="1" x14ac:dyDescent="0.2">
      <c r="A181" s="167"/>
      <c r="B181" s="168"/>
      <c r="C181" s="168"/>
      <c r="D181" s="178"/>
      <c r="E181" s="178"/>
      <c r="F181" s="178"/>
      <c r="G181" s="178"/>
    </row>
    <row r="182" spans="1:7" s="169" customFormat="1" x14ac:dyDescent="0.2">
      <c r="A182" s="167"/>
      <c r="B182" s="168"/>
      <c r="C182" s="168"/>
      <c r="D182" s="178"/>
      <c r="E182" s="178"/>
      <c r="F182" s="178"/>
      <c r="G182" s="178"/>
    </row>
    <row r="183" spans="1:7" s="169" customFormat="1" x14ac:dyDescent="0.2">
      <c r="A183" s="167"/>
      <c r="B183" s="168"/>
      <c r="C183" s="168"/>
      <c r="D183" s="178"/>
      <c r="E183" s="178"/>
      <c r="F183" s="178"/>
      <c r="G183" s="178"/>
    </row>
    <row r="184" spans="1:7" s="169" customFormat="1" x14ac:dyDescent="0.2">
      <c r="A184" s="167"/>
      <c r="B184" s="168"/>
      <c r="C184" s="168"/>
      <c r="D184" s="178"/>
      <c r="E184" s="178"/>
      <c r="F184" s="178"/>
      <c r="G184" s="178"/>
    </row>
    <row r="185" spans="1:7" s="169" customFormat="1" x14ac:dyDescent="0.2">
      <c r="A185" s="167"/>
      <c r="B185" s="168"/>
      <c r="C185" s="168"/>
      <c r="D185" s="178"/>
      <c r="E185" s="178"/>
      <c r="F185" s="178"/>
      <c r="G185" s="178"/>
    </row>
    <row r="186" spans="1:7" s="169" customFormat="1" x14ac:dyDescent="0.2">
      <c r="A186" s="167"/>
      <c r="B186" s="168"/>
      <c r="C186" s="168"/>
      <c r="D186" s="178"/>
      <c r="E186" s="178"/>
      <c r="F186" s="178"/>
      <c r="G186" s="178"/>
    </row>
    <row r="187" spans="1:7" s="169" customFormat="1" x14ac:dyDescent="0.2">
      <c r="A187" s="167"/>
      <c r="B187" s="168"/>
      <c r="C187" s="168"/>
      <c r="D187" s="178"/>
      <c r="E187" s="178"/>
      <c r="F187" s="178"/>
      <c r="G187" s="178"/>
    </row>
    <row r="188" spans="1:7" s="169" customFormat="1" x14ac:dyDescent="0.2">
      <c r="A188" s="167"/>
      <c r="B188" s="168"/>
      <c r="C188" s="168"/>
      <c r="D188" s="178"/>
      <c r="E188" s="178"/>
      <c r="F188" s="178"/>
      <c r="G188" s="178"/>
    </row>
    <row r="189" spans="1:7" s="169" customFormat="1" x14ac:dyDescent="0.2">
      <c r="A189" s="167"/>
      <c r="B189" s="168"/>
      <c r="C189" s="168"/>
      <c r="D189" s="178"/>
      <c r="E189" s="178"/>
      <c r="F189" s="178"/>
      <c r="G189" s="178"/>
    </row>
    <row r="190" spans="1:7" s="169" customFormat="1" x14ac:dyDescent="0.2">
      <c r="A190" s="167"/>
      <c r="B190" s="168"/>
      <c r="C190" s="168"/>
      <c r="D190" s="178"/>
      <c r="E190" s="178"/>
      <c r="F190" s="178"/>
      <c r="G190" s="178"/>
    </row>
    <row r="191" spans="1:7" s="169" customFormat="1" x14ac:dyDescent="0.2">
      <c r="A191" s="167"/>
      <c r="B191" s="168"/>
      <c r="C191" s="168"/>
      <c r="D191" s="178"/>
      <c r="E191" s="178"/>
      <c r="F191" s="178"/>
      <c r="G191" s="178"/>
    </row>
    <row r="192" spans="1:7" s="169" customFormat="1" x14ac:dyDescent="0.2">
      <c r="A192" s="167"/>
      <c r="B192" s="168"/>
      <c r="C192" s="168"/>
      <c r="D192" s="178"/>
      <c r="E192" s="178"/>
      <c r="F192" s="178"/>
      <c r="G192" s="178"/>
    </row>
    <row r="193" spans="1:7" s="169" customFormat="1" x14ac:dyDescent="0.2">
      <c r="A193" s="167"/>
      <c r="B193" s="168"/>
      <c r="C193" s="168"/>
      <c r="D193" s="178"/>
      <c r="E193" s="178"/>
      <c r="F193" s="178"/>
      <c r="G193" s="178"/>
    </row>
    <row r="194" spans="1:7" s="169" customFormat="1" x14ac:dyDescent="0.2">
      <c r="A194" s="167"/>
      <c r="B194" s="168"/>
      <c r="C194" s="168"/>
      <c r="D194" s="178"/>
      <c r="E194" s="178"/>
      <c r="F194" s="178"/>
      <c r="G194" s="178"/>
    </row>
    <row r="195" spans="1:7" s="169" customFormat="1" x14ac:dyDescent="0.2">
      <c r="A195" s="167"/>
      <c r="B195" s="168"/>
      <c r="C195" s="168"/>
      <c r="D195" s="178"/>
      <c r="E195" s="178"/>
      <c r="F195" s="178"/>
      <c r="G195" s="178"/>
    </row>
    <row r="196" spans="1:7" s="169" customFormat="1" x14ac:dyDescent="0.2">
      <c r="A196" s="167"/>
      <c r="B196" s="168"/>
      <c r="C196" s="168"/>
      <c r="D196" s="178"/>
      <c r="E196" s="178"/>
      <c r="F196" s="178"/>
      <c r="G196" s="178"/>
    </row>
    <row r="197" spans="1:7" s="169" customFormat="1" x14ac:dyDescent="0.2">
      <c r="A197" s="167"/>
      <c r="B197" s="168"/>
      <c r="C197" s="168"/>
      <c r="D197" s="178"/>
      <c r="E197" s="178"/>
      <c r="F197" s="178"/>
      <c r="G197" s="178"/>
    </row>
    <row r="198" spans="1:7" s="169" customFormat="1" x14ac:dyDescent="0.2">
      <c r="A198" s="167"/>
      <c r="B198" s="168"/>
      <c r="C198" s="168"/>
      <c r="D198" s="178"/>
      <c r="E198" s="178"/>
      <c r="F198" s="178"/>
      <c r="G198" s="178"/>
    </row>
    <row r="199" spans="1:7" s="169" customFormat="1" x14ac:dyDescent="0.2">
      <c r="A199" s="167"/>
      <c r="B199" s="168"/>
      <c r="C199" s="168"/>
      <c r="D199" s="178"/>
      <c r="E199" s="178"/>
      <c r="F199" s="178"/>
      <c r="G199" s="178"/>
    </row>
    <row r="200" spans="1:7" s="169" customFormat="1" x14ac:dyDescent="0.2">
      <c r="A200" s="167"/>
      <c r="B200" s="168"/>
      <c r="C200" s="168"/>
      <c r="D200" s="178"/>
      <c r="E200" s="178"/>
      <c r="F200" s="178"/>
      <c r="G200" s="178"/>
    </row>
    <row r="201" spans="1:7" s="169" customFormat="1" x14ac:dyDescent="0.2">
      <c r="A201" s="167"/>
      <c r="B201" s="168"/>
      <c r="C201" s="168"/>
      <c r="D201" s="178"/>
      <c r="E201" s="178"/>
      <c r="F201" s="178"/>
      <c r="G201" s="178"/>
    </row>
    <row r="202" spans="1:7" s="169" customFormat="1" x14ac:dyDescent="0.2">
      <c r="A202" s="167"/>
      <c r="B202" s="168"/>
      <c r="C202" s="168"/>
      <c r="D202" s="178"/>
      <c r="E202" s="178"/>
      <c r="F202" s="178"/>
      <c r="G202" s="178"/>
    </row>
    <row r="203" spans="1:7" s="169" customFormat="1" x14ac:dyDescent="0.2">
      <c r="A203" s="167"/>
      <c r="B203" s="168"/>
      <c r="C203" s="168"/>
      <c r="D203" s="178"/>
      <c r="E203" s="178"/>
      <c r="F203" s="178"/>
      <c r="G203" s="178"/>
    </row>
    <row r="204" spans="1:7" s="169" customFormat="1" x14ac:dyDescent="0.2">
      <c r="A204" s="167"/>
      <c r="B204" s="168"/>
      <c r="C204" s="168"/>
      <c r="D204" s="178"/>
      <c r="E204" s="178"/>
      <c r="F204" s="178"/>
      <c r="G204" s="178"/>
    </row>
    <row r="205" spans="1:7" s="169" customFormat="1" x14ac:dyDescent="0.2">
      <c r="A205" s="167"/>
      <c r="B205" s="168"/>
      <c r="C205" s="168"/>
      <c r="D205" s="178"/>
      <c r="E205" s="178"/>
      <c r="F205" s="178"/>
      <c r="G205" s="178"/>
    </row>
    <row r="206" spans="1:7" s="169" customFormat="1" x14ac:dyDescent="0.2">
      <c r="A206" s="167"/>
      <c r="B206" s="168"/>
      <c r="C206" s="168"/>
      <c r="D206" s="178"/>
      <c r="E206" s="178"/>
      <c r="F206" s="178"/>
      <c r="G206" s="178"/>
    </row>
    <row r="207" spans="1:7" s="169" customFormat="1" x14ac:dyDescent="0.2">
      <c r="A207" s="167"/>
      <c r="B207" s="168"/>
      <c r="C207" s="168"/>
      <c r="D207" s="178"/>
      <c r="E207" s="178"/>
      <c r="F207" s="178"/>
      <c r="G207" s="178"/>
    </row>
    <row r="208" spans="1:7" s="169" customFormat="1" x14ac:dyDescent="0.2">
      <c r="A208" s="167"/>
      <c r="B208" s="168"/>
      <c r="C208" s="168"/>
      <c r="D208" s="178"/>
      <c r="E208" s="178"/>
      <c r="F208" s="178"/>
      <c r="G208" s="178"/>
    </row>
    <row r="209" spans="1:7" s="169" customFormat="1" x14ac:dyDescent="0.2">
      <c r="A209" s="167"/>
      <c r="B209" s="168"/>
      <c r="C209" s="168"/>
      <c r="D209" s="178"/>
      <c r="E209" s="178"/>
      <c r="F209" s="178"/>
      <c r="G209" s="178"/>
    </row>
    <row r="210" spans="1:7" s="169" customFormat="1" x14ac:dyDescent="0.2">
      <c r="A210" s="167"/>
      <c r="B210" s="168"/>
      <c r="C210" s="168"/>
      <c r="D210" s="178"/>
      <c r="E210" s="178"/>
      <c r="F210" s="178"/>
      <c r="G210" s="178"/>
    </row>
    <row r="211" spans="1:7" s="169" customFormat="1" x14ac:dyDescent="0.2">
      <c r="A211" s="167"/>
      <c r="B211" s="168"/>
      <c r="C211" s="168"/>
      <c r="D211" s="178"/>
      <c r="E211" s="178"/>
      <c r="F211" s="178"/>
      <c r="G211" s="178"/>
    </row>
    <row r="212" spans="1:7" s="169" customFormat="1" x14ac:dyDescent="0.2">
      <c r="A212" s="167"/>
      <c r="B212" s="168"/>
      <c r="C212" s="168"/>
      <c r="D212" s="178"/>
      <c r="E212" s="178"/>
      <c r="F212" s="178"/>
      <c r="G212" s="178"/>
    </row>
    <row r="213" spans="1:7" s="169" customFormat="1" x14ac:dyDescent="0.2">
      <c r="A213" s="167"/>
      <c r="B213" s="168"/>
      <c r="C213" s="168"/>
      <c r="D213" s="178"/>
      <c r="E213" s="178"/>
      <c r="F213" s="178"/>
      <c r="G213" s="178"/>
    </row>
    <row r="214" spans="1:7" s="169" customFormat="1" x14ac:dyDescent="0.2">
      <c r="A214" s="167"/>
      <c r="B214" s="168"/>
      <c r="C214" s="168"/>
      <c r="D214" s="178"/>
      <c r="E214" s="178"/>
      <c r="F214" s="178"/>
      <c r="G214" s="178"/>
    </row>
    <row r="215" spans="1:7" s="169" customFormat="1" x14ac:dyDescent="0.2">
      <c r="A215" s="167"/>
      <c r="B215" s="168"/>
      <c r="C215" s="168"/>
      <c r="D215" s="178"/>
      <c r="E215" s="178"/>
      <c r="F215" s="178"/>
      <c r="G215" s="178"/>
    </row>
    <row r="216" spans="1:7" s="169" customFormat="1" x14ac:dyDescent="0.2">
      <c r="A216" s="167"/>
      <c r="B216" s="168"/>
      <c r="C216" s="168"/>
      <c r="D216" s="178"/>
      <c r="E216" s="178"/>
      <c r="F216" s="178"/>
      <c r="G216" s="178"/>
    </row>
    <row r="217" spans="1:7" s="169" customFormat="1" x14ac:dyDescent="0.2">
      <c r="A217" s="167"/>
      <c r="B217" s="168"/>
      <c r="C217" s="168"/>
      <c r="D217" s="178"/>
      <c r="E217" s="178"/>
      <c r="F217" s="178"/>
      <c r="G217" s="178"/>
    </row>
    <row r="218" spans="1:7" s="169" customFormat="1" x14ac:dyDescent="0.2">
      <c r="A218" s="167"/>
      <c r="B218" s="168"/>
      <c r="C218" s="168"/>
      <c r="D218" s="178"/>
      <c r="E218" s="178"/>
      <c r="F218" s="178"/>
      <c r="G218" s="178"/>
    </row>
    <row r="219" spans="1:7" s="169" customFormat="1" x14ac:dyDescent="0.2">
      <c r="A219" s="167"/>
      <c r="B219" s="168"/>
      <c r="C219" s="168"/>
      <c r="D219" s="178"/>
      <c r="E219" s="178"/>
      <c r="F219" s="178"/>
      <c r="G219" s="178"/>
    </row>
    <row r="220" spans="1:7" s="169" customFormat="1" x14ac:dyDescent="0.2">
      <c r="A220" s="167"/>
      <c r="B220" s="168"/>
      <c r="C220" s="168"/>
      <c r="D220" s="178"/>
      <c r="E220" s="178"/>
      <c r="F220" s="178"/>
      <c r="G220" s="178"/>
    </row>
  </sheetData>
  <mergeCells count="6">
    <mergeCell ref="A7:G7"/>
    <mergeCell ref="A2:G2"/>
    <mergeCell ref="A3:G3"/>
    <mergeCell ref="A4:G4"/>
    <mergeCell ref="A5:G5"/>
    <mergeCell ref="A6:G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7"/>
  <sheetViews>
    <sheetView workbookViewId="0">
      <selection activeCell="A199" sqref="A199:F201"/>
    </sheetView>
  </sheetViews>
  <sheetFormatPr baseColWidth="10" defaultColWidth="11.42578125" defaultRowHeight="15" x14ac:dyDescent="0.25"/>
  <cols>
    <col min="1" max="1" width="11.42578125" style="16"/>
    <col min="2" max="2" width="51" style="51" customWidth="1"/>
    <col min="3" max="3" width="6.42578125" style="68" bestFit="1" customWidth="1"/>
    <col min="4" max="5" width="15.28515625" style="156" bestFit="1" customWidth="1"/>
    <col min="6" max="6" width="15.28515625" style="41" bestFit="1" customWidth="1"/>
    <col min="7" max="257" width="11.42578125" style="16"/>
    <col min="258" max="258" width="72.140625" style="16" customWidth="1"/>
    <col min="259" max="259" width="6" style="16" customWidth="1"/>
    <col min="260" max="261" width="11.42578125" style="16"/>
    <col min="262" max="262" width="14.28515625" style="16" customWidth="1"/>
    <col min="263" max="513" width="11.42578125" style="16"/>
    <col min="514" max="514" width="72.140625" style="16" customWidth="1"/>
    <col min="515" max="515" width="6" style="16" customWidth="1"/>
    <col min="516" max="517" width="11.42578125" style="16"/>
    <col min="518" max="518" width="14.28515625" style="16" customWidth="1"/>
    <col min="519" max="769" width="11.42578125" style="16"/>
    <col min="770" max="770" width="72.140625" style="16" customWidth="1"/>
    <col min="771" max="771" width="6" style="16" customWidth="1"/>
    <col min="772" max="773" width="11.42578125" style="16"/>
    <col min="774" max="774" width="14.28515625" style="16" customWidth="1"/>
    <col min="775" max="1025" width="11.42578125" style="16"/>
    <col min="1026" max="1026" width="72.140625" style="16" customWidth="1"/>
    <col min="1027" max="1027" width="6" style="16" customWidth="1"/>
    <col min="1028" max="1029" width="11.42578125" style="16"/>
    <col min="1030" max="1030" width="14.28515625" style="16" customWidth="1"/>
    <col min="1031" max="1281" width="11.42578125" style="16"/>
    <col min="1282" max="1282" width="72.140625" style="16" customWidth="1"/>
    <col min="1283" max="1283" width="6" style="16" customWidth="1"/>
    <col min="1284" max="1285" width="11.42578125" style="16"/>
    <col min="1286" max="1286" width="14.28515625" style="16" customWidth="1"/>
    <col min="1287" max="1537" width="11.42578125" style="16"/>
    <col min="1538" max="1538" width="72.140625" style="16" customWidth="1"/>
    <col min="1539" max="1539" width="6" style="16" customWidth="1"/>
    <col min="1540" max="1541" width="11.42578125" style="16"/>
    <col min="1542" max="1542" width="14.28515625" style="16" customWidth="1"/>
    <col min="1543" max="1793" width="11.42578125" style="16"/>
    <col min="1794" max="1794" width="72.140625" style="16" customWidth="1"/>
    <col min="1795" max="1795" width="6" style="16" customWidth="1"/>
    <col min="1796" max="1797" width="11.42578125" style="16"/>
    <col min="1798" max="1798" width="14.28515625" style="16" customWidth="1"/>
    <col min="1799" max="2049" width="11.42578125" style="16"/>
    <col min="2050" max="2050" width="72.140625" style="16" customWidth="1"/>
    <col min="2051" max="2051" width="6" style="16" customWidth="1"/>
    <col min="2052" max="2053" width="11.42578125" style="16"/>
    <col min="2054" max="2054" width="14.28515625" style="16" customWidth="1"/>
    <col min="2055" max="2305" width="11.42578125" style="16"/>
    <col min="2306" max="2306" width="72.140625" style="16" customWidth="1"/>
    <col min="2307" max="2307" width="6" style="16" customWidth="1"/>
    <col min="2308" max="2309" width="11.42578125" style="16"/>
    <col min="2310" max="2310" width="14.28515625" style="16" customWidth="1"/>
    <col min="2311" max="2561" width="11.42578125" style="16"/>
    <col min="2562" max="2562" width="72.140625" style="16" customWidth="1"/>
    <col min="2563" max="2563" width="6" style="16" customWidth="1"/>
    <col min="2564" max="2565" width="11.42578125" style="16"/>
    <col min="2566" max="2566" width="14.28515625" style="16" customWidth="1"/>
    <col min="2567" max="2817" width="11.42578125" style="16"/>
    <col min="2818" max="2818" width="72.140625" style="16" customWidth="1"/>
    <col min="2819" max="2819" width="6" style="16" customWidth="1"/>
    <col min="2820" max="2821" width="11.42578125" style="16"/>
    <col min="2822" max="2822" width="14.28515625" style="16" customWidth="1"/>
    <col min="2823" max="3073" width="11.42578125" style="16"/>
    <col min="3074" max="3074" width="72.140625" style="16" customWidth="1"/>
    <col min="3075" max="3075" width="6" style="16" customWidth="1"/>
    <col min="3076" max="3077" width="11.42578125" style="16"/>
    <col min="3078" max="3078" width="14.28515625" style="16" customWidth="1"/>
    <col min="3079" max="3329" width="11.42578125" style="16"/>
    <col min="3330" max="3330" width="72.140625" style="16" customWidth="1"/>
    <col min="3331" max="3331" width="6" style="16" customWidth="1"/>
    <col min="3332" max="3333" width="11.42578125" style="16"/>
    <col min="3334" max="3334" width="14.28515625" style="16" customWidth="1"/>
    <col min="3335" max="3585" width="11.42578125" style="16"/>
    <col min="3586" max="3586" width="72.140625" style="16" customWidth="1"/>
    <col min="3587" max="3587" width="6" style="16" customWidth="1"/>
    <col min="3588" max="3589" width="11.42578125" style="16"/>
    <col min="3590" max="3590" width="14.28515625" style="16" customWidth="1"/>
    <col min="3591" max="3841" width="11.42578125" style="16"/>
    <col min="3842" max="3842" width="72.140625" style="16" customWidth="1"/>
    <col min="3843" max="3843" width="6" style="16" customWidth="1"/>
    <col min="3844" max="3845" width="11.42578125" style="16"/>
    <col min="3846" max="3846" width="14.28515625" style="16" customWidth="1"/>
    <col min="3847" max="4097" width="11.42578125" style="16"/>
    <col min="4098" max="4098" width="72.140625" style="16" customWidth="1"/>
    <col min="4099" max="4099" width="6" style="16" customWidth="1"/>
    <col min="4100" max="4101" width="11.42578125" style="16"/>
    <col min="4102" max="4102" width="14.28515625" style="16" customWidth="1"/>
    <col min="4103" max="4353" width="11.42578125" style="16"/>
    <col min="4354" max="4354" width="72.140625" style="16" customWidth="1"/>
    <col min="4355" max="4355" width="6" style="16" customWidth="1"/>
    <col min="4356" max="4357" width="11.42578125" style="16"/>
    <col min="4358" max="4358" width="14.28515625" style="16" customWidth="1"/>
    <col min="4359" max="4609" width="11.42578125" style="16"/>
    <col min="4610" max="4610" width="72.140625" style="16" customWidth="1"/>
    <col min="4611" max="4611" width="6" style="16" customWidth="1"/>
    <col min="4612" max="4613" width="11.42578125" style="16"/>
    <col min="4614" max="4614" width="14.28515625" style="16" customWidth="1"/>
    <col min="4615" max="4865" width="11.42578125" style="16"/>
    <col min="4866" max="4866" width="72.140625" style="16" customWidth="1"/>
    <col min="4867" max="4867" width="6" style="16" customWidth="1"/>
    <col min="4868" max="4869" width="11.42578125" style="16"/>
    <col min="4870" max="4870" width="14.28515625" style="16" customWidth="1"/>
    <col min="4871" max="5121" width="11.42578125" style="16"/>
    <col min="5122" max="5122" width="72.140625" style="16" customWidth="1"/>
    <col min="5123" max="5123" width="6" style="16" customWidth="1"/>
    <col min="5124" max="5125" width="11.42578125" style="16"/>
    <col min="5126" max="5126" width="14.28515625" style="16" customWidth="1"/>
    <col min="5127" max="5377" width="11.42578125" style="16"/>
    <col min="5378" max="5378" width="72.140625" style="16" customWidth="1"/>
    <col min="5379" max="5379" width="6" style="16" customWidth="1"/>
    <col min="5380" max="5381" width="11.42578125" style="16"/>
    <col min="5382" max="5382" width="14.28515625" style="16" customWidth="1"/>
    <col min="5383" max="5633" width="11.42578125" style="16"/>
    <col min="5634" max="5634" width="72.140625" style="16" customWidth="1"/>
    <col min="5635" max="5635" width="6" style="16" customWidth="1"/>
    <col min="5636" max="5637" width="11.42578125" style="16"/>
    <col min="5638" max="5638" width="14.28515625" style="16" customWidth="1"/>
    <col min="5639" max="5889" width="11.42578125" style="16"/>
    <col min="5890" max="5890" width="72.140625" style="16" customWidth="1"/>
    <col min="5891" max="5891" width="6" style="16" customWidth="1"/>
    <col min="5892" max="5893" width="11.42578125" style="16"/>
    <col min="5894" max="5894" width="14.28515625" style="16" customWidth="1"/>
    <col min="5895" max="6145" width="11.42578125" style="16"/>
    <col min="6146" max="6146" width="72.140625" style="16" customWidth="1"/>
    <col min="6147" max="6147" width="6" style="16" customWidth="1"/>
    <col min="6148" max="6149" width="11.42578125" style="16"/>
    <col min="6150" max="6150" width="14.28515625" style="16" customWidth="1"/>
    <col min="6151" max="6401" width="11.42578125" style="16"/>
    <col min="6402" max="6402" width="72.140625" style="16" customWidth="1"/>
    <col min="6403" max="6403" width="6" style="16" customWidth="1"/>
    <col min="6404" max="6405" width="11.42578125" style="16"/>
    <col min="6406" max="6406" width="14.28515625" style="16" customWidth="1"/>
    <col min="6407" max="6657" width="11.42578125" style="16"/>
    <col min="6658" max="6658" width="72.140625" style="16" customWidth="1"/>
    <col min="6659" max="6659" width="6" style="16" customWidth="1"/>
    <col min="6660" max="6661" width="11.42578125" style="16"/>
    <col min="6662" max="6662" width="14.28515625" style="16" customWidth="1"/>
    <col min="6663" max="6913" width="11.42578125" style="16"/>
    <col min="6914" max="6914" width="72.140625" style="16" customWidth="1"/>
    <col min="6915" max="6915" width="6" style="16" customWidth="1"/>
    <col min="6916" max="6917" width="11.42578125" style="16"/>
    <col min="6918" max="6918" width="14.28515625" style="16" customWidth="1"/>
    <col min="6919" max="7169" width="11.42578125" style="16"/>
    <col min="7170" max="7170" width="72.140625" style="16" customWidth="1"/>
    <col min="7171" max="7171" width="6" style="16" customWidth="1"/>
    <col min="7172" max="7173" width="11.42578125" style="16"/>
    <col min="7174" max="7174" width="14.28515625" style="16" customWidth="1"/>
    <col min="7175" max="7425" width="11.42578125" style="16"/>
    <col min="7426" max="7426" width="72.140625" style="16" customWidth="1"/>
    <col min="7427" max="7427" width="6" style="16" customWidth="1"/>
    <col min="7428" max="7429" width="11.42578125" style="16"/>
    <col min="7430" max="7430" width="14.28515625" style="16" customWidth="1"/>
    <col min="7431" max="7681" width="11.42578125" style="16"/>
    <col min="7682" max="7682" width="72.140625" style="16" customWidth="1"/>
    <col min="7683" max="7683" width="6" style="16" customWidth="1"/>
    <col min="7684" max="7685" width="11.42578125" style="16"/>
    <col min="7686" max="7686" width="14.28515625" style="16" customWidth="1"/>
    <col min="7687" max="7937" width="11.42578125" style="16"/>
    <col min="7938" max="7938" width="72.140625" style="16" customWidth="1"/>
    <col min="7939" max="7939" width="6" style="16" customWidth="1"/>
    <col min="7940" max="7941" width="11.42578125" style="16"/>
    <col min="7942" max="7942" width="14.28515625" style="16" customWidth="1"/>
    <col min="7943" max="8193" width="11.42578125" style="16"/>
    <col min="8194" max="8194" width="72.140625" style="16" customWidth="1"/>
    <col min="8195" max="8195" width="6" style="16" customWidth="1"/>
    <col min="8196" max="8197" width="11.42578125" style="16"/>
    <col min="8198" max="8198" width="14.28515625" style="16" customWidth="1"/>
    <col min="8199" max="8449" width="11.42578125" style="16"/>
    <col min="8450" max="8450" width="72.140625" style="16" customWidth="1"/>
    <col min="8451" max="8451" width="6" style="16" customWidth="1"/>
    <col min="8452" max="8453" width="11.42578125" style="16"/>
    <col min="8454" max="8454" width="14.28515625" style="16" customWidth="1"/>
    <col min="8455" max="8705" width="11.42578125" style="16"/>
    <col min="8706" max="8706" width="72.140625" style="16" customWidth="1"/>
    <col min="8707" max="8707" width="6" style="16" customWidth="1"/>
    <col min="8708" max="8709" width="11.42578125" style="16"/>
    <col min="8710" max="8710" width="14.28515625" style="16" customWidth="1"/>
    <col min="8711" max="8961" width="11.42578125" style="16"/>
    <col min="8962" max="8962" width="72.140625" style="16" customWidth="1"/>
    <col min="8963" max="8963" width="6" style="16" customWidth="1"/>
    <col min="8964" max="8965" width="11.42578125" style="16"/>
    <col min="8966" max="8966" width="14.28515625" style="16" customWidth="1"/>
    <col min="8967" max="9217" width="11.42578125" style="16"/>
    <col min="9218" max="9218" width="72.140625" style="16" customWidth="1"/>
    <col min="9219" max="9219" width="6" style="16" customWidth="1"/>
    <col min="9220" max="9221" width="11.42578125" style="16"/>
    <col min="9222" max="9222" width="14.28515625" style="16" customWidth="1"/>
    <col min="9223" max="9473" width="11.42578125" style="16"/>
    <col min="9474" max="9474" width="72.140625" style="16" customWidth="1"/>
    <col min="9475" max="9475" width="6" style="16" customWidth="1"/>
    <col min="9476" max="9477" width="11.42578125" style="16"/>
    <col min="9478" max="9478" width="14.28515625" style="16" customWidth="1"/>
    <col min="9479" max="9729" width="11.42578125" style="16"/>
    <col min="9730" max="9730" width="72.140625" style="16" customWidth="1"/>
    <col min="9731" max="9731" width="6" style="16" customWidth="1"/>
    <col min="9732" max="9733" width="11.42578125" style="16"/>
    <col min="9734" max="9734" width="14.28515625" style="16" customWidth="1"/>
    <col min="9735" max="9985" width="11.42578125" style="16"/>
    <col min="9986" max="9986" width="72.140625" style="16" customWidth="1"/>
    <col min="9987" max="9987" width="6" style="16" customWidth="1"/>
    <col min="9988" max="9989" width="11.42578125" style="16"/>
    <col min="9990" max="9990" width="14.28515625" style="16" customWidth="1"/>
    <col min="9991" max="10241" width="11.42578125" style="16"/>
    <col min="10242" max="10242" width="72.140625" style="16" customWidth="1"/>
    <col min="10243" max="10243" width="6" style="16" customWidth="1"/>
    <col min="10244" max="10245" width="11.42578125" style="16"/>
    <col min="10246" max="10246" width="14.28515625" style="16" customWidth="1"/>
    <col min="10247" max="10497" width="11.42578125" style="16"/>
    <col min="10498" max="10498" width="72.140625" style="16" customWidth="1"/>
    <col min="10499" max="10499" width="6" style="16" customWidth="1"/>
    <col min="10500" max="10501" width="11.42578125" style="16"/>
    <col min="10502" max="10502" width="14.28515625" style="16" customWidth="1"/>
    <col min="10503" max="10753" width="11.42578125" style="16"/>
    <col min="10754" max="10754" width="72.140625" style="16" customWidth="1"/>
    <col min="10755" max="10755" width="6" style="16" customWidth="1"/>
    <col min="10756" max="10757" width="11.42578125" style="16"/>
    <col min="10758" max="10758" width="14.28515625" style="16" customWidth="1"/>
    <col min="10759" max="11009" width="11.42578125" style="16"/>
    <col min="11010" max="11010" width="72.140625" style="16" customWidth="1"/>
    <col min="11011" max="11011" width="6" style="16" customWidth="1"/>
    <col min="11012" max="11013" width="11.42578125" style="16"/>
    <col min="11014" max="11014" width="14.28515625" style="16" customWidth="1"/>
    <col min="11015" max="11265" width="11.42578125" style="16"/>
    <col min="11266" max="11266" width="72.140625" style="16" customWidth="1"/>
    <col min="11267" max="11267" width="6" style="16" customWidth="1"/>
    <col min="11268" max="11269" width="11.42578125" style="16"/>
    <col min="11270" max="11270" width="14.28515625" style="16" customWidth="1"/>
    <col min="11271" max="11521" width="11.42578125" style="16"/>
    <col min="11522" max="11522" width="72.140625" style="16" customWidth="1"/>
    <col min="11523" max="11523" width="6" style="16" customWidth="1"/>
    <col min="11524" max="11525" width="11.42578125" style="16"/>
    <col min="11526" max="11526" width="14.28515625" style="16" customWidth="1"/>
    <col min="11527" max="11777" width="11.42578125" style="16"/>
    <col min="11778" max="11778" width="72.140625" style="16" customWidth="1"/>
    <col min="11779" max="11779" width="6" style="16" customWidth="1"/>
    <col min="11780" max="11781" width="11.42578125" style="16"/>
    <col min="11782" max="11782" width="14.28515625" style="16" customWidth="1"/>
    <col min="11783" max="12033" width="11.42578125" style="16"/>
    <col min="12034" max="12034" width="72.140625" style="16" customWidth="1"/>
    <col min="12035" max="12035" width="6" style="16" customWidth="1"/>
    <col min="12036" max="12037" width="11.42578125" style="16"/>
    <col min="12038" max="12038" width="14.28515625" style="16" customWidth="1"/>
    <col min="12039" max="12289" width="11.42578125" style="16"/>
    <col min="12290" max="12290" width="72.140625" style="16" customWidth="1"/>
    <col min="12291" max="12291" width="6" style="16" customWidth="1"/>
    <col min="12292" max="12293" width="11.42578125" style="16"/>
    <col min="12294" max="12294" width="14.28515625" style="16" customWidth="1"/>
    <col min="12295" max="12545" width="11.42578125" style="16"/>
    <col min="12546" max="12546" width="72.140625" style="16" customWidth="1"/>
    <col min="12547" max="12547" width="6" style="16" customWidth="1"/>
    <col min="12548" max="12549" width="11.42578125" style="16"/>
    <col min="12550" max="12550" width="14.28515625" style="16" customWidth="1"/>
    <col min="12551" max="12801" width="11.42578125" style="16"/>
    <col min="12802" max="12802" width="72.140625" style="16" customWidth="1"/>
    <col min="12803" max="12803" width="6" style="16" customWidth="1"/>
    <col min="12804" max="12805" width="11.42578125" style="16"/>
    <col min="12806" max="12806" width="14.28515625" style="16" customWidth="1"/>
    <col min="12807" max="13057" width="11.42578125" style="16"/>
    <col min="13058" max="13058" width="72.140625" style="16" customWidth="1"/>
    <col min="13059" max="13059" width="6" style="16" customWidth="1"/>
    <col min="13060" max="13061" width="11.42578125" style="16"/>
    <col min="13062" max="13062" width="14.28515625" style="16" customWidth="1"/>
    <col min="13063" max="13313" width="11.42578125" style="16"/>
    <col min="13314" max="13314" width="72.140625" style="16" customWidth="1"/>
    <col min="13315" max="13315" width="6" style="16" customWidth="1"/>
    <col min="13316" max="13317" width="11.42578125" style="16"/>
    <col min="13318" max="13318" width="14.28515625" style="16" customWidth="1"/>
    <col min="13319" max="13569" width="11.42578125" style="16"/>
    <col min="13570" max="13570" width="72.140625" style="16" customWidth="1"/>
    <col min="13571" max="13571" width="6" style="16" customWidth="1"/>
    <col min="13572" max="13573" width="11.42578125" style="16"/>
    <col min="13574" max="13574" width="14.28515625" style="16" customWidth="1"/>
    <col min="13575" max="13825" width="11.42578125" style="16"/>
    <col min="13826" max="13826" width="72.140625" style="16" customWidth="1"/>
    <col min="13827" max="13827" width="6" style="16" customWidth="1"/>
    <col min="13828" max="13829" width="11.42578125" style="16"/>
    <col min="13830" max="13830" width="14.28515625" style="16" customWidth="1"/>
    <col min="13831" max="14081" width="11.42578125" style="16"/>
    <col min="14082" max="14082" width="72.140625" style="16" customWidth="1"/>
    <col min="14083" max="14083" width="6" style="16" customWidth="1"/>
    <col min="14084" max="14085" width="11.42578125" style="16"/>
    <col min="14086" max="14086" width="14.28515625" style="16" customWidth="1"/>
    <col min="14087" max="14337" width="11.42578125" style="16"/>
    <col min="14338" max="14338" width="72.140625" style="16" customWidth="1"/>
    <col min="14339" max="14339" width="6" style="16" customWidth="1"/>
    <col min="14340" max="14341" width="11.42578125" style="16"/>
    <col min="14342" max="14342" width="14.28515625" style="16" customWidth="1"/>
    <col min="14343" max="14593" width="11.42578125" style="16"/>
    <col min="14594" max="14594" width="72.140625" style="16" customWidth="1"/>
    <col min="14595" max="14595" width="6" style="16" customWidth="1"/>
    <col min="14596" max="14597" width="11.42578125" style="16"/>
    <col min="14598" max="14598" width="14.28515625" style="16" customWidth="1"/>
    <col min="14599" max="14849" width="11.42578125" style="16"/>
    <col min="14850" max="14850" width="72.140625" style="16" customWidth="1"/>
    <col min="14851" max="14851" width="6" style="16" customWidth="1"/>
    <col min="14852" max="14853" width="11.42578125" style="16"/>
    <col min="14854" max="14854" width="14.28515625" style="16" customWidth="1"/>
    <col min="14855" max="15105" width="11.42578125" style="16"/>
    <col min="15106" max="15106" width="72.140625" style="16" customWidth="1"/>
    <col min="15107" max="15107" width="6" style="16" customWidth="1"/>
    <col min="15108" max="15109" width="11.42578125" style="16"/>
    <col min="15110" max="15110" width="14.28515625" style="16" customWidth="1"/>
    <col min="15111" max="15361" width="11.42578125" style="16"/>
    <col min="15362" max="15362" width="72.140625" style="16" customWidth="1"/>
    <col min="15363" max="15363" width="6" style="16" customWidth="1"/>
    <col min="15364" max="15365" width="11.42578125" style="16"/>
    <col min="15366" max="15366" width="14.28515625" style="16" customWidth="1"/>
    <col min="15367" max="15617" width="11.42578125" style="16"/>
    <col min="15618" max="15618" width="72.140625" style="16" customWidth="1"/>
    <col min="15619" max="15619" width="6" style="16" customWidth="1"/>
    <col min="15620" max="15621" width="11.42578125" style="16"/>
    <col min="15622" max="15622" width="14.28515625" style="16" customWidth="1"/>
    <col min="15623" max="15873" width="11.42578125" style="16"/>
    <col min="15874" max="15874" width="72.140625" style="16" customWidth="1"/>
    <col min="15875" max="15875" width="6" style="16" customWidth="1"/>
    <col min="15876" max="15877" width="11.42578125" style="16"/>
    <col min="15878" max="15878" width="14.28515625" style="16" customWidth="1"/>
    <col min="15879" max="16129" width="11.42578125" style="16"/>
    <col min="16130" max="16130" width="72.140625" style="16" customWidth="1"/>
    <col min="16131" max="16131" width="6" style="16" customWidth="1"/>
    <col min="16132" max="16133" width="11.42578125" style="16"/>
    <col min="16134" max="16134" width="14.28515625" style="16" customWidth="1"/>
    <col min="16135" max="16384" width="11.42578125" style="16"/>
  </cols>
  <sheetData>
    <row r="2" spans="1:8" s="75" customFormat="1" ht="18" x14ac:dyDescent="0.25">
      <c r="A2" s="251" t="str">
        <f>+'Balanza de Comprobación'!A2:G2</f>
        <v>CONSEJO NACIONAL DE INVESTIGACION DE SALUD</v>
      </c>
      <c r="B2" s="251"/>
      <c r="C2" s="251"/>
      <c r="D2" s="251"/>
      <c r="E2" s="251"/>
      <c r="F2" s="251"/>
    </row>
    <row r="3" spans="1:8" ht="18" x14ac:dyDescent="0.25">
      <c r="A3" s="251" t="str">
        <f>+'Balanza de Comprobación'!A4</f>
        <v>Al 30 de junio 2017</v>
      </c>
      <c r="B3" s="251"/>
      <c r="C3" s="251"/>
      <c r="D3" s="251"/>
      <c r="E3" s="251"/>
      <c r="F3" s="251"/>
    </row>
    <row r="4" spans="1:8" ht="18" x14ac:dyDescent="0.25">
      <c r="A4" s="251" t="s">
        <v>184</v>
      </c>
      <c r="B4" s="251"/>
      <c r="C4" s="251"/>
      <c r="D4" s="251"/>
      <c r="E4" s="251"/>
      <c r="F4" s="251"/>
    </row>
    <row r="5" spans="1:8" ht="18" x14ac:dyDescent="0.25">
      <c r="A5" s="251" t="str">
        <f>+'Balanza de Comprobación'!A6</f>
        <v>Moneda: CRC</v>
      </c>
      <c r="B5" s="251"/>
      <c r="C5" s="251"/>
      <c r="D5" s="251"/>
      <c r="E5" s="251"/>
      <c r="F5" s="251"/>
    </row>
    <row r="6" spans="1:8" ht="18" x14ac:dyDescent="0.25">
      <c r="A6" s="233"/>
      <c r="B6" s="233"/>
      <c r="C6" s="233"/>
      <c r="D6" s="233"/>
      <c r="E6" s="233"/>
      <c r="F6" s="233"/>
    </row>
    <row r="7" spans="1:8" ht="15.75" customHeight="1" x14ac:dyDescent="0.25">
      <c r="B7" s="175"/>
      <c r="C7" s="175"/>
      <c r="D7" s="151" t="s">
        <v>185</v>
      </c>
      <c r="E7" s="151" t="s">
        <v>186</v>
      </c>
      <c r="F7" s="175"/>
    </row>
    <row r="8" spans="1:8" ht="15.75" x14ac:dyDescent="0.25">
      <c r="A8" s="32"/>
      <c r="B8" s="33"/>
      <c r="C8" s="34" t="s">
        <v>187</v>
      </c>
      <c r="D8" s="160" t="s">
        <v>188</v>
      </c>
      <c r="E8" s="160" t="s">
        <v>189</v>
      </c>
      <c r="F8" s="43" t="s">
        <v>190</v>
      </c>
      <c r="G8" s="52"/>
    </row>
    <row r="9" spans="1:8" x14ac:dyDescent="0.25">
      <c r="C9" s="53"/>
      <c r="D9" s="164"/>
      <c r="E9" s="164"/>
    </row>
    <row r="10" spans="1:8" s="44" customFormat="1" x14ac:dyDescent="0.25">
      <c r="A10" s="54" t="s">
        <v>13</v>
      </c>
      <c r="B10" s="55" t="s">
        <v>14</v>
      </c>
      <c r="C10" s="45"/>
      <c r="D10" s="162"/>
      <c r="E10" s="162"/>
      <c r="F10" s="50"/>
      <c r="G10" s="45"/>
      <c r="H10"/>
    </row>
    <row r="11" spans="1:8" s="44" customFormat="1" x14ac:dyDescent="0.25">
      <c r="A11" s="13" t="s">
        <v>15</v>
      </c>
      <c r="B11" s="56" t="s">
        <v>16</v>
      </c>
      <c r="C11" s="45"/>
      <c r="D11" s="162">
        <f>+D12+D15+D21+D38+D44</f>
        <v>74298047</v>
      </c>
      <c r="E11" s="162">
        <f>+E12+E15+E21+E38+E44</f>
        <v>0</v>
      </c>
      <c r="F11" s="230">
        <v>1</v>
      </c>
      <c r="G11" s="45"/>
    </row>
    <row r="12" spans="1:8" s="44" customFormat="1" x14ac:dyDescent="0.25">
      <c r="A12" s="57" t="s">
        <v>17</v>
      </c>
      <c r="B12" s="56" t="s">
        <v>18</v>
      </c>
      <c r="C12" s="49" t="s">
        <v>191</v>
      </c>
      <c r="D12" s="162">
        <f>SUM(D13:D14)</f>
        <v>73186887</v>
      </c>
      <c r="E12" s="162">
        <f>SUM(E13:E14)</f>
        <v>0</v>
      </c>
      <c r="F12" s="230">
        <v>1</v>
      </c>
      <c r="G12" s="49"/>
    </row>
    <row r="13" spans="1:8" x14ac:dyDescent="0.25">
      <c r="A13" s="58" t="s">
        <v>192</v>
      </c>
      <c r="B13" s="59" t="s">
        <v>20</v>
      </c>
      <c r="C13" s="15"/>
      <c r="D13" s="164">
        <f>+'Balanza de Comprobación'!G12</f>
        <v>73186887</v>
      </c>
      <c r="E13" s="164">
        <v>0</v>
      </c>
      <c r="F13" s="231">
        <v>1</v>
      </c>
      <c r="G13" s="15"/>
    </row>
    <row r="14" spans="1:8" x14ac:dyDescent="0.25">
      <c r="A14" s="58" t="s">
        <v>193</v>
      </c>
      <c r="B14" s="59" t="s">
        <v>194</v>
      </c>
      <c r="C14" s="15"/>
      <c r="D14" s="164">
        <v>0</v>
      </c>
      <c r="E14" s="164">
        <v>0</v>
      </c>
      <c r="F14" s="231">
        <v>0</v>
      </c>
      <c r="G14" s="15"/>
    </row>
    <row r="15" spans="1:8" s="44" customFormat="1" x14ac:dyDescent="0.25">
      <c r="A15" s="13" t="s">
        <v>195</v>
      </c>
      <c r="B15" s="56" t="s">
        <v>196</v>
      </c>
      <c r="C15" s="49" t="s">
        <v>197</v>
      </c>
      <c r="D15" s="162">
        <f>SUM(D16:D20)</f>
        <v>0</v>
      </c>
      <c r="E15" s="162">
        <f>SUM(E16:E20)</f>
        <v>0</v>
      </c>
      <c r="F15" s="230">
        <f t="shared" ref="F15:F74" si="0">+D15-E15</f>
        <v>0</v>
      </c>
      <c r="G15" s="49"/>
    </row>
    <row r="16" spans="1:8" x14ac:dyDescent="0.25">
      <c r="A16" s="22" t="s">
        <v>198</v>
      </c>
      <c r="B16" s="59" t="s">
        <v>199</v>
      </c>
      <c r="C16" s="15"/>
      <c r="D16" s="164">
        <v>0</v>
      </c>
      <c r="E16" s="164">
        <v>0</v>
      </c>
      <c r="F16" s="231">
        <f t="shared" si="0"/>
        <v>0</v>
      </c>
      <c r="G16" s="15"/>
    </row>
    <row r="17" spans="1:7" x14ac:dyDescent="0.25">
      <c r="A17" s="22" t="s">
        <v>200</v>
      </c>
      <c r="B17" s="59" t="s">
        <v>201</v>
      </c>
      <c r="C17" s="15"/>
      <c r="D17" s="164">
        <v>0</v>
      </c>
      <c r="E17" s="164">
        <v>0</v>
      </c>
      <c r="F17" s="231">
        <f t="shared" si="0"/>
        <v>0</v>
      </c>
      <c r="G17" s="15"/>
    </row>
    <row r="18" spans="1:7" x14ac:dyDescent="0.25">
      <c r="A18" s="47" t="s">
        <v>202</v>
      </c>
      <c r="B18" s="59" t="s">
        <v>203</v>
      </c>
      <c r="C18" s="15"/>
      <c r="D18" s="164">
        <v>0</v>
      </c>
      <c r="E18" s="164">
        <v>0</v>
      </c>
      <c r="F18" s="231">
        <f t="shared" si="0"/>
        <v>0</v>
      </c>
      <c r="G18" s="15"/>
    </row>
    <row r="19" spans="1:7" x14ac:dyDescent="0.25">
      <c r="A19" s="22" t="s">
        <v>204</v>
      </c>
      <c r="B19" s="59" t="s">
        <v>205</v>
      </c>
      <c r="C19" s="15"/>
      <c r="D19" s="164">
        <v>0</v>
      </c>
      <c r="E19" s="164">
        <v>0</v>
      </c>
      <c r="F19" s="231">
        <f t="shared" si="0"/>
        <v>0</v>
      </c>
      <c r="G19" s="15"/>
    </row>
    <row r="20" spans="1:7" ht="15.75" customHeight="1" x14ac:dyDescent="0.25">
      <c r="A20" s="22" t="s">
        <v>206</v>
      </c>
      <c r="B20" s="59" t="s">
        <v>207</v>
      </c>
      <c r="C20" s="15"/>
      <c r="D20" s="164">
        <v>0</v>
      </c>
      <c r="E20" s="164">
        <v>0</v>
      </c>
      <c r="F20" s="231">
        <f t="shared" si="0"/>
        <v>0</v>
      </c>
      <c r="G20" s="15"/>
    </row>
    <row r="21" spans="1:7" s="44" customFormat="1" x14ac:dyDescent="0.25">
      <c r="A21" s="13" t="s">
        <v>31</v>
      </c>
      <c r="B21" s="56" t="s">
        <v>32</v>
      </c>
      <c r="C21" s="49" t="s">
        <v>208</v>
      </c>
      <c r="D21" s="162">
        <f>SUM(D22:D37)</f>
        <v>81657</v>
      </c>
      <c r="E21" s="162">
        <f>SUM(E22:E37)</f>
        <v>0</v>
      </c>
      <c r="F21" s="230">
        <v>1</v>
      </c>
      <c r="G21" s="49"/>
    </row>
    <row r="22" spans="1:7" x14ac:dyDescent="0.25">
      <c r="A22" s="22" t="s">
        <v>209</v>
      </c>
      <c r="B22" s="59" t="s">
        <v>210</v>
      </c>
      <c r="C22" s="15"/>
      <c r="D22" s="164">
        <v>0</v>
      </c>
      <c r="E22" s="164">
        <v>0</v>
      </c>
      <c r="F22" s="231">
        <f t="shared" si="0"/>
        <v>0</v>
      </c>
      <c r="G22" s="15"/>
    </row>
    <row r="23" spans="1:7" x14ac:dyDescent="0.25">
      <c r="A23" s="22" t="s">
        <v>211</v>
      </c>
      <c r="B23" s="59" t="s">
        <v>212</v>
      </c>
      <c r="C23" s="15"/>
      <c r="D23" s="164">
        <v>0</v>
      </c>
      <c r="E23" s="164">
        <v>0</v>
      </c>
      <c r="F23" s="231">
        <f t="shared" si="0"/>
        <v>0</v>
      </c>
      <c r="G23" s="15"/>
    </row>
    <row r="24" spans="1:7" x14ac:dyDescent="0.25">
      <c r="A24" s="22" t="s">
        <v>213</v>
      </c>
      <c r="B24" s="59" t="s">
        <v>214</v>
      </c>
      <c r="C24" s="15"/>
      <c r="D24" s="164">
        <v>0</v>
      </c>
      <c r="E24" s="164">
        <v>0</v>
      </c>
      <c r="F24" s="231">
        <f t="shared" si="0"/>
        <v>0</v>
      </c>
      <c r="G24" s="15"/>
    </row>
    <row r="25" spans="1:7" x14ac:dyDescent="0.25">
      <c r="A25" s="22" t="s">
        <v>33</v>
      </c>
      <c r="B25" s="59" t="s">
        <v>34</v>
      </c>
      <c r="C25" s="15"/>
      <c r="D25" s="164">
        <f>+'Balanza de Comprobación'!G20</f>
        <v>81657</v>
      </c>
      <c r="E25" s="164">
        <v>0</v>
      </c>
      <c r="F25" s="231">
        <v>1</v>
      </c>
      <c r="G25" s="15"/>
    </row>
    <row r="26" spans="1:7" x14ac:dyDescent="0.25">
      <c r="A26" s="22" t="s">
        <v>215</v>
      </c>
      <c r="B26" s="59" t="s">
        <v>216</v>
      </c>
      <c r="C26" s="15"/>
      <c r="D26" s="164">
        <v>0</v>
      </c>
      <c r="E26" s="164">
        <v>0</v>
      </c>
      <c r="F26" s="231">
        <f t="shared" si="0"/>
        <v>0</v>
      </c>
      <c r="G26" s="15"/>
    </row>
    <row r="27" spans="1:7" x14ac:dyDescent="0.25">
      <c r="A27" s="22" t="s">
        <v>217</v>
      </c>
      <c r="B27" s="59" t="s">
        <v>218</v>
      </c>
      <c r="C27" s="15"/>
      <c r="D27" s="164">
        <v>0</v>
      </c>
      <c r="E27" s="164">
        <v>0</v>
      </c>
      <c r="F27" s="231">
        <f t="shared" si="0"/>
        <v>0</v>
      </c>
      <c r="G27" s="15"/>
    </row>
    <row r="28" spans="1:7" x14ac:dyDescent="0.25">
      <c r="A28" s="47" t="s">
        <v>219</v>
      </c>
      <c r="B28" s="59" t="s">
        <v>220</v>
      </c>
      <c r="C28" s="15"/>
      <c r="D28" s="164">
        <v>0</v>
      </c>
      <c r="E28" s="164">
        <v>0</v>
      </c>
      <c r="F28" s="231">
        <f t="shared" si="0"/>
        <v>0</v>
      </c>
      <c r="G28" s="15"/>
    </row>
    <row r="29" spans="1:7" x14ac:dyDescent="0.25">
      <c r="A29" s="60" t="s">
        <v>221</v>
      </c>
      <c r="B29" s="59" t="s">
        <v>222</v>
      </c>
      <c r="C29" s="15"/>
      <c r="D29" s="164">
        <v>0</v>
      </c>
      <c r="E29" s="164">
        <v>0</v>
      </c>
      <c r="F29" s="231">
        <f t="shared" si="0"/>
        <v>0</v>
      </c>
      <c r="G29" s="15"/>
    </row>
    <row r="30" spans="1:7" x14ac:dyDescent="0.25">
      <c r="A30" s="22" t="s">
        <v>223</v>
      </c>
      <c r="B30" s="59" t="s">
        <v>224</v>
      </c>
      <c r="C30" s="15"/>
      <c r="D30" s="164">
        <v>0</v>
      </c>
      <c r="E30" s="164">
        <v>0</v>
      </c>
      <c r="F30" s="231">
        <f t="shared" si="0"/>
        <v>0</v>
      </c>
      <c r="G30" s="15"/>
    </row>
    <row r="31" spans="1:7" x14ac:dyDescent="0.25">
      <c r="A31" s="22" t="s">
        <v>225</v>
      </c>
      <c r="B31" s="59" t="s">
        <v>226</v>
      </c>
      <c r="C31" s="15"/>
      <c r="D31" s="164">
        <v>0</v>
      </c>
      <c r="E31" s="164">
        <v>0</v>
      </c>
      <c r="F31" s="231">
        <f t="shared" si="0"/>
        <v>0</v>
      </c>
      <c r="G31" s="15"/>
    </row>
    <row r="32" spans="1:7" x14ac:dyDescent="0.25">
      <c r="A32" s="22" t="s">
        <v>227</v>
      </c>
      <c r="B32" s="59" t="s">
        <v>228</v>
      </c>
      <c r="C32" s="15"/>
      <c r="D32" s="164">
        <v>0</v>
      </c>
      <c r="E32" s="164">
        <v>0</v>
      </c>
      <c r="F32" s="231">
        <f t="shared" si="0"/>
        <v>0</v>
      </c>
      <c r="G32" s="15"/>
    </row>
    <row r="33" spans="1:7" x14ac:dyDescent="0.25">
      <c r="A33" s="22" t="s">
        <v>229</v>
      </c>
      <c r="B33" s="59" t="s">
        <v>230</v>
      </c>
      <c r="C33" s="15"/>
      <c r="D33" s="164">
        <v>0</v>
      </c>
      <c r="E33" s="164">
        <v>0</v>
      </c>
      <c r="F33" s="231">
        <f t="shared" si="0"/>
        <v>0</v>
      </c>
      <c r="G33" s="15"/>
    </row>
    <row r="34" spans="1:7" x14ac:dyDescent="0.25">
      <c r="A34" s="22" t="s">
        <v>231</v>
      </c>
      <c r="B34" s="59" t="s">
        <v>232</v>
      </c>
      <c r="C34" s="15"/>
      <c r="D34" s="164">
        <v>0</v>
      </c>
      <c r="E34" s="164">
        <v>0</v>
      </c>
      <c r="F34" s="231">
        <f t="shared" si="0"/>
        <v>0</v>
      </c>
      <c r="G34" s="15"/>
    </row>
    <row r="35" spans="1:7" x14ac:dyDescent="0.25">
      <c r="A35" s="22" t="s">
        <v>233</v>
      </c>
      <c r="B35" s="59" t="s">
        <v>234</v>
      </c>
      <c r="C35" s="15"/>
      <c r="D35" s="164">
        <v>0</v>
      </c>
      <c r="E35" s="164">
        <v>0</v>
      </c>
      <c r="F35" s="231">
        <f t="shared" si="0"/>
        <v>0</v>
      </c>
      <c r="G35" s="15"/>
    </row>
    <row r="36" spans="1:7" x14ac:dyDescent="0.25">
      <c r="A36" s="22" t="s">
        <v>235</v>
      </c>
      <c r="B36" s="59" t="s">
        <v>236</v>
      </c>
      <c r="C36" s="15"/>
      <c r="D36" s="164">
        <v>0</v>
      </c>
      <c r="E36" s="164">
        <v>0</v>
      </c>
      <c r="F36" s="231">
        <f t="shared" si="0"/>
        <v>0</v>
      </c>
      <c r="G36" s="15"/>
    </row>
    <row r="37" spans="1:7" x14ac:dyDescent="0.25">
      <c r="A37" s="22" t="s">
        <v>237</v>
      </c>
      <c r="B37" s="59" t="s">
        <v>238</v>
      </c>
      <c r="C37" s="15"/>
      <c r="D37" s="164">
        <v>0</v>
      </c>
      <c r="E37" s="164">
        <v>0</v>
      </c>
      <c r="F37" s="231">
        <v>0</v>
      </c>
      <c r="G37" s="15"/>
    </row>
    <row r="38" spans="1:7" s="44" customFormat="1" x14ac:dyDescent="0.25">
      <c r="A38" s="13" t="s">
        <v>41</v>
      </c>
      <c r="B38" s="56" t="s">
        <v>42</v>
      </c>
      <c r="C38" s="49" t="s">
        <v>239</v>
      </c>
      <c r="D38" s="162">
        <f>SUM(D39:D42)</f>
        <v>1029503</v>
      </c>
      <c r="E38" s="162">
        <f>SUM(E39:E43)</f>
        <v>0</v>
      </c>
      <c r="F38" s="230">
        <v>0</v>
      </c>
      <c r="G38" s="49"/>
    </row>
    <row r="39" spans="1:7" x14ac:dyDescent="0.25">
      <c r="A39" s="22" t="s">
        <v>240</v>
      </c>
      <c r="B39" s="59" t="s">
        <v>241</v>
      </c>
      <c r="C39" s="15"/>
      <c r="D39" s="164">
        <v>0</v>
      </c>
      <c r="E39" s="164">
        <v>0</v>
      </c>
      <c r="F39" s="231">
        <f t="shared" si="0"/>
        <v>0</v>
      </c>
      <c r="G39" s="15"/>
    </row>
    <row r="40" spans="1:7" x14ac:dyDescent="0.25">
      <c r="A40" s="22" t="s">
        <v>242</v>
      </c>
      <c r="B40" s="59" t="s">
        <v>243</v>
      </c>
      <c r="C40" s="15"/>
      <c r="D40" s="164">
        <v>0</v>
      </c>
      <c r="E40" s="164">
        <v>0</v>
      </c>
      <c r="F40" s="231">
        <f t="shared" si="0"/>
        <v>0</v>
      </c>
      <c r="G40" s="15"/>
    </row>
    <row r="41" spans="1:7" x14ac:dyDescent="0.25">
      <c r="A41" s="22" t="s">
        <v>244</v>
      </c>
      <c r="B41" s="59" t="s">
        <v>245</v>
      </c>
      <c r="C41" s="15"/>
      <c r="D41" s="164">
        <v>0</v>
      </c>
      <c r="E41" s="164">
        <v>0</v>
      </c>
      <c r="F41" s="231">
        <f t="shared" si="0"/>
        <v>0</v>
      </c>
      <c r="G41" s="15"/>
    </row>
    <row r="42" spans="1:7" x14ac:dyDescent="0.25">
      <c r="A42" s="22" t="s">
        <v>43</v>
      </c>
      <c r="B42" s="59" t="s">
        <v>44</v>
      </c>
      <c r="C42" s="15"/>
      <c r="D42" s="164">
        <f>+'Balanza de Comprobación'!G26</f>
        <v>1029503</v>
      </c>
      <c r="E42" s="164">
        <v>0</v>
      </c>
      <c r="F42" s="231">
        <v>0</v>
      </c>
      <c r="G42" s="15"/>
    </row>
    <row r="43" spans="1:7" x14ac:dyDescent="0.25">
      <c r="A43" s="22" t="s">
        <v>246</v>
      </c>
      <c r="B43" s="59" t="s">
        <v>247</v>
      </c>
      <c r="C43" s="15"/>
      <c r="D43" s="164">
        <v>0</v>
      </c>
      <c r="E43" s="164">
        <v>0</v>
      </c>
      <c r="F43" s="231">
        <v>0</v>
      </c>
      <c r="G43" s="15"/>
    </row>
    <row r="44" spans="1:7" s="44" customFormat="1" x14ac:dyDescent="0.25">
      <c r="A44" s="13" t="s">
        <v>248</v>
      </c>
      <c r="B44" s="56" t="s">
        <v>249</v>
      </c>
      <c r="C44" s="49" t="s">
        <v>250</v>
      </c>
      <c r="D44" s="162">
        <f>SUM(D45:D47)</f>
        <v>0</v>
      </c>
      <c r="E44" s="162">
        <f>SUM(E45:E47)</f>
        <v>0</v>
      </c>
      <c r="F44" s="230">
        <v>0</v>
      </c>
      <c r="G44" s="49"/>
    </row>
    <row r="45" spans="1:7" x14ac:dyDescent="0.25">
      <c r="A45" s="22" t="s">
        <v>251</v>
      </c>
      <c r="B45" s="59" t="s">
        <v>252</v>
      </c>
      <c r="C45" s="15"/>
      <c r="D45" s="164">
        <v>0</v>
      </c>
      <c r="E45" s="164">
        <v>0</v>
      </c>
      <c r="F45" s="231">
        <f t="shared" si="0"/>
        <v>0</v>
      </c>
      <c r="G45" s="15"/>
    </row>
    <row r="46" spans="1:7" x14ac:dyDescent="0.25">
      <c r="A46" s="22" t="s">
        <v>253</v>
      </c>
      <c r="B46" s="59" t="s">
        <v>254</v>
      </c>
      <c r="C46" s="15"/>
      <c r="D46" s="164">
        <v>0</v>
      </c>
      <c r="E46" s="164">
        <v>0</v>
      </c>
      <c r="F46" s="231">
        <f t="shared" si="0"/>
        <v>0</v>
      </c>
      <c r="G46" s="15"/>
    </row>
    <row r="47" spans="1:7" x14ac:dyDescent="0.25">
      <c r="A47" s="22" t="s">
        <v>255</v>
      </c>
      <c r="B47" s="59" t="s">
        <v>256</v>
      </c>
      <c r="C47" s="15"/>
      <c r="D47" s="164">
        <f>+Hoja1!G9</f>
        <v>0</v>
      </c>
      <c r="E47" s="164">
        <v>0</v>
      </c>
      <c r="F47" s="231">
        <v>0</v>
      </c>
      <c r="G47" s="15"/>
    </row>
    <row r="48" spans="1:7" s="44" customFormat="1" ht="15.75" x14ac:dyDescent="0.25">
      <c r="A48" s="62"/>
      <c r="B48" s="61" t="s">
        <v>257</v>
      </c>
      <c r="C48" s="45"/>
      <c r="D48" s="162">
        <f>+D11</f>
        <v>74298047</v>
      </c>
      <c r="E48" s="162">
        <f>+E11</f>
        <v>0</v>
      </c>
      <c r="F48" s="230">
        <v>1</v>
      </c>
      <c r="G48" s="45"/>
    </row>
    <row r="49" spans="1:7" x14ac:dyDescent="0.25">
      <c r="A49" s="22"/>
      <c r="B49" s="59"/>
      <c r="C49" s="15"/>
      <c r="D49" s="164"/>
      <c r="E49" s="164"/>
      <c r="F49" s="231"/>
      <c r="G49" s="15"/>
    </row>
    <row r="50" spans="1:7" s="44" customFormat="1" ht="15.75" customHeight="1" x14ac:dyDescent="0.25">
      <c r="A50" s="13" t="s">
        <v>49</v>
      </c>
      <c r="B50" s="56" t="s">
        <v>50</v>
      </c>
      <c r="C50" s="45"/>
      <c r="D50" s="162">
        <f>+D51+D57+D66+D76+D83+D88</f>
        <v>0</v>
      </c>
      <c r="E50" s="162">
        <f>+E51+E57+E66+E76+E83+E88</f>
        <v>0</v>
      </c>
      <c r="F50" s="230">
        <v>1</v>
      </c>
      <c r="G50" s="45"/>
    </row>
    <row r="51" spans="1:7" s="44" customFormat="1" x14ac:dyDescent="0.25">
      <c r="A51" s="13" t="s">
        <v>258</v>
      </c>
      <c r="B51" s="56" t="s">
        <v>259</v>
      </c>
      <c r="C51" s="49" t="s">
        <v>260</v>
      </c>
      <c r="D51" s="162">
        <f>SUM(D52:D56)</f>
        <v>0</v>
      </c>
      <c r="E51" s="162">
        <f>SUM(E52:E56)</f>
        <v>0</v>
      </c>
      <c r="F51" s="230">
        <v>0</v>
      </c>
      <c r="G51" s="49"/>
    </row>
    <row r="52" spans="1:7" x14ac:dyDescent="0.25">
      <c r="A52" s="22" t="s">
        <v>261</v>
      </c>
      <c r="B52" s="59" t="s">
        <v>262</v>
      </c>
      <c r="C52" s="15"/>
      <c r="D52" s="164">
        <v>0</v>
      </c>
      <c r="E52" s="164">
        <v>0</v>
      </c>
      <c r="F52" s="231">
        <f t="shared" si="0"/>
        <v>0</v>
      </c>
      <c r="G52" s="15"/>
    </row>
    <row r="53" spans="1:7" x14ac:dyDescent="0.25">
      <c r="A53" s="22" t="s">
        <v>263</v>
      </c>
      <c r="B53" s="59" t="s">
        <v>264</v>
      </c>
      <c r="C53" s="15"/>
      <c r="D53" s="164">
        <v>0</v>
      </c>
      <c r="E53" s="164">
        <v>0</v>
      </c>
      <c r="F53" s="231">
        <f t="shared" si="0"/>
        <v>0</v>
      </c>
      <c r="G53" s="15"/>
    </row>
    <row r="54" spans="1:7" x14ac:dyDescent="0.25">
      <c r="A54" s="47" t="s">
        <v>265</v>
      </c>
      <c r="B54" s="59" t="s">
        <v>266</v>
      </c>
      <c r="C54" s="15"/>
      <c r="D54" s="164">
        <v>0</v>
      </c>
      <c r="E54" s="164">
        <v>0</v>
      </c>
      <c r="F54" s="231">
        <f t="shared" si="0"/>
        <v>0</v>
      </c>
      <c r="G54" s="15"/>
    </row>
    <row r="55" spans="1:7" x14ac:dyDescent="0.25">
      <c r="A55" s="22" t="s">
        <v>267</v>
      </c>
      <c r="B55" s="59" t="s">
        <v>268</v>
      </c>
      <c r="C55" s="15"/>
      <c r="D55" s="164">
        <v>0</v>
      </c>
      <c r="E55" s="164">
        <v>0</v>
      </c>
      <c r="F55" s="231">
        <f t="shared" si="0"/>
        <v>0</v>
      </c>
      <c r="G55" s="15"/>
    </row>
    <row r="56" spans="1:7" x14ac:dyDescent="0.25">
      <c r="A56" s="22" t="s">
        <v>269</v>
      </c>
      <c r="B56" s="59" t="s">
        <v>270</v>
      </c>
      <c r="C56" s="15"/>
      <c r="D56" s="164">
        <v>0</v>
      </c>
      <c r="E56" s="164">
        <v>0</v>
      </c>
      <c r="F56" s="231">
        <f t="shared" si="0"/>
        <v>0</v>
      </c>
      <c r="G56" s="15"/>
    </row>
    <row r="57" spans="1:7" s="44" customFormat="1" x14ac:dyDescent="0.25">
      <c r="A57" s="13" t="s">
        <v>271</v>
      </c>
      <c r="B57" s="56" t="s">
        <v>272</v>
      </c>
      <c r="C57" s="45" t="s">
        <v>273</v>
      </c>
      <c r="D57" s="162">
        <f>SUM(D58:D65)</f>
        <v>0</v>
      </c>
      <c r="E57" s="162">
        <f>SUM(E58:E65)</f>
        <v>0</v>
      </c>
      <c r="F57" s="230">
        <f t="shared" si="0"/>
        <v>0</v>
      </c>
      <c r="G57" s="45"/>
    </row>
    <row r="58" spans="1:7" x14ac:dyDescent="0.25">
      <c r="A58" s="22" t="s">
        <v>274</v>
      </c>
      <c r="B58" s="59" t="s">
        <v>275</v>
      </c>
      <c r="C58" s="15"/>
      <c r="D58" s="164">
        <v>0</v>
      </c>
      <c r="E58" s="164">
        <v>0</v>
      </c>
      <c r="F58" s="231">
        <f t="shared" si="0"/>
        <v>0</v>
      </c>
      <c r="G58" s="15"/>
    </row>
    <row r="59" spans="1:7" x14ac:dyDescent="0.25">
      <c r="A59" s="47" t="s">
        <v>276</v>
      </c>
      <c r="B59" s="59" t="s">
        <v>277</v>
      </c>
      <c r="C59" s="15"/>
      <c r="D59" s="164">
        <v>0</v>
      </c>
      <c r="E59" s="164">
        <v>0</v>
      </c>
      <c r="F59" s="231">
        <f t="shared" si="0"/>
        <v>0</v>
      </c>
      <c r="G59" s="15"/>
    </row>
    <row r="60" spans="1:7" x14ac:dyDescent="0.25">
      <c r="A60" s="60" t="s">
        <v>278</v>
      </c>
      <c r="B60" s="59" t="s">
        <v>279</v>
      </c>
      <c r="C60" s="15"/>
      <c r="D60" s="164">
        <v>0</v>
      </c>
      <c r="E60" s="164">
        <v>0</v>
      </c>
      <c r="F60" s="231">
        <f t="shared" si="0"/>
        <v>0</v>
      </c>
      <c r="G60" s="15"/>
    </row>
    <row r="61" spans="1:7" x14ac:dyDescent="0.25">
      <c r="A61" s="22" t="s">
        <v>280</v>
      </c>
      <c r="B61" s="59" t="s">
        <v>281</v>
      </c>
      <c r="C61" s="15"/>
      <c r="D61" s="164">
        <v>0</v>
      </c>
      <c r="E61" s="164">
        <v>0</v>
      </c>
      <c r="F61" s="231">
        <f t="shared" si="0"/>
        <v>0</v>
      </c>
      <c r="G61" s="15"/>
    </row>
    <row r="62" spans="1:7" x14ac:dyDescent="0.25">
      <c r="A62" s="22" t="s">
        <v>282</v>
      </c>
      <c r="B62" s="59" t="s">
        <v>283</v>
      </c>
      <c r="C62" s="15"/>
      <c r="D62" s="164">
        <v>0</v>
      </c>
      <c r="E62" s="164">
        <v>0</v>
      </c>
      <c r="F62" s="231">
        <f t="shared" si="0"/>
        <v>0</v>
      </c>
      <c r="G62" s="15"/>
    </row>
    <row r="63" spans="1:7" x14ac:dyDescent="0.25">
      <c r="A63" s="22" t="s">
        <v>284</v>
      </c>
      <c r="B63" s="59" t="s">
        <v>285</v>
      </c>
      <c r="C63" s="15"/>
      <c r="D63" s="164">
        <v>0</v>
      </c>
      <c r="E63" s="164">
        <v>0</v>
      </c>
      <c r="F63" s="231">
        <f t="shared" si="0"/>
        <v>0</v>
      </c>
      <c r="G63" s="15"/>
    </row>
    <row r="64" spans="1:7" x14ac:dyDescent="0.25">
      <c r="A64" s="22" t="s">
        <v>286</v>
      </c>
      <c r="B64" s="59" t="s">
        <v>287</v>
      </c>
      <c r="C64" s="15"/>
      <c r="D64" s="164">
        <v>0</v>
      </c>
      <c r="E64" s="164">
        <v>0</v>
      </c>
      <c r="F64" s="231">
        <f t="shared" si="0"/>
        <v>0</v>
      </c>
      <c r="G64" s="15"/>
    </row>
    <row r="65" spans="1:7" x14ac:dyDescent="0.25">
      <c r="A65" s="22" t="s">
        <v>288</v>
      </c>
      <c r="B65" s="59" t="s">
        <v>289</v>
      </c>
      <c r="C65" s="15"/>
      <c r="D65" s="164">
        <v>0</v>
      </c>
      <c r="E65" s="164">
        <v>0</v>
      </c>
      <c r="F65" s="231">
        <f t="shared" si="0"/>
        <v>0</v>
      </c>
      <c r="G65" s="15"/>
    </row>
    <row r="66" spans="1:7" s="44" customFormat="1" x14ac:dyDescent="0.25">
      <c r="A66" s="13" t="s">
        <v>51</v>
      </c>
      <c r="B66" s="56" t="s">
        <v>52</v>
      </c>
      <c r="C66" s="45" t="s">
        <v>290</v>
      </c>
      <c r="D66" s="162">
        <f>SUM(D67:D75)</f>
        <v>0</v>
      </c>
      <c r="E66" s="162">
        <f>SUM(E67:E75)</f>
        <v>0</v>
      </c>
      <c r="F66" s="230">
        <v>1</v>
      </c>
      <c r="G66" s="45"/>
    </row>
    <row r="67" spans="1:7" x14ac:dyDescent="0.25">
      <c r="A67" s="58" t="s">
        <v>53</v>
      </c>
      <c r="B67" s="59" t="s">
        <v>54</v>
      </c>
      <c r="C67" s="15"/>
      <c r="D67" s="164">
        <f>+'Balanza de Comprobación'!G29</f>
        <v>0</v>
      </c>
      <c r="E67" s="164">
        <v>0</v>
      </c>
      <c r="F67" s="231">
        <v>1</v>
      </c>
      <c r="G67" s="15"/>
    </row>
    <row r="68" spans="1:7" x14ac:dyDescent="0.25">
      <c r="A68" s="58" t="s">
        <v>291</v>
      </c>
      <c r="B68" s="59" t="s">
        <v>292</v>
      </c>
      <c r="C68" s="15"/>
      <c r="D68" s="164">
        <v>0</v>
      </c>
      <c r="E68" s="164">
        <v>0</v>
      </c>
      <c r="F68" s="231">
        <f t="shared" si="0"/>
        <v>0</v>
      </c>
      <c r="G68" s="15"/>
    </row>
    <row r="69" spans="1:7" x14ac:dyDescent="0.25">
      <c r="A69" s="58" t="s">
        <v>293</v>
      </c>
      <c r="B69" s="59" t="s">
        <v>294</v>
      </c>
      <c r="C69" s="15"/>
      <c r="D69" s="164">
        <v>0</v>
      </c>
      <c r="E69" s="164">
        <v>0</v>
      </c>
      <c r="F69" s="231">
        <f t="shared" si="0"/>
        <v>0</v>
      </c>
      <c r="G69" s="15"/>
    </row>
    <row r="70" spans="1:7" x14ac:dyDescent="0.25">
      <c r="A70" s="58" t="s">
        <v>295</v>
      </c>
      <c r="B70" s="59" t="s">
        <v>296</v>
      </c>
      <c r="C70" s="15"/>
      <c r="D70" s="164">
        <v>0</v>
      </c>
      <c r="E70" s="164">
        <v>0</v>
      </c>
      <c r="F70" s="231">
        <f t="shared" si="0"/>
        <v>0</v>
      </c>
      <c r="G70" s="15"/>
    </row>
    <row r="71" spans="1:7" x14ac:dyDescent="0.25">
      <c r="A71" s="58" t="s">
        <v>297</v>
      </c>
      <c r="B71" s="59" t="s">
        <v>298</v>
      </c>
      <c r="C71" s="15"/>
      <c r="D71" s="164">
        <v>0</v>
      </c>
      <c r="E71" s="164">
        <v>0</v>
      </c>
      <c r="F71" s="231">
        <f t="shared" si="0"/>
        <v>0</v>
      </c>
      <c r="G71" s="15"/>
    </row>
    <row r="72" spans="1:7" x14ac:dyDescent="0.25">
      <c r="A72" s="58" t="s">
        <v>299</v>
      </c>
      <c r="B72" s="59" t="s">
        <v>300</v>
      </c>
      <c r="C72" s="15"/>
      <c r="D72" s="164">
        <v>0</v>
      </c>
      <c r="E72" s="164">
        <v>0</v>
      </c>
      <c r="F72" s="231">
        <f t="shared" si="0"/>
        <v>0</v>
      </c>
      <c r="G72" s="15"/>
    </row>
    <row r="73" spans="1:7" x14ac:dyDescent="0.25">
      <c r="A73" s="58" t="s">
        <v>301</v>
      </c>
      <c r="B73" s="59" t="s">
        <v>302</v>
      </c>
      <c r="C73" s="15"/>
      <c r="D73" s="164">
        <v>0</v>
      </c>
      <c r="E73" s="164">
        <v>0</v>
      </c>
      <c r="F73" s="231">
        <f t="shared" si="0"/>
        <v>0</v>
      </c>
      <c r="G73" s="15"/>
    </row>
    <row r="74" spans="1:7" x14ac:dyDescent="0.25">
      <c r="A74" s="22" t="s">
        <v>303</v>
      </c>
      <c r="B74" s="59" t="s">
        <v>304</v>
      </c>
      <c r="C74" s="15"/>
      <c r="D74" s="164">
        <v>0</v>
      </c>
      <c r="E74" s="164">
        <v>0</v>
      </c>
      <c r="F74" s="231">
        <f t="shared" si="0"/>
        <v>0</v>
      </c>
      <c r="G74" s="15"/>
    </row>
    <row r="75" spans="1:7" x14ac:dyDescent="0.25">
      <c r="A75" s="58" t="s">
        <v>305</v>
      </c>
      <c r="B75" s="59" t="s">
        <v>306</v>
      </c>
      <c r="C75" s="15"/>
      <c r="D75" s="164">
        <v>0</v>
      </c>
      <c r="E75" s="164">
        <v>0</v>
      </c>
      <c r="F75" s="231">
        <v>0</v>
      </c>
      <c r="G75" s="15"/>
    </row>
    <row r="76" spans="1:7" s="44" customFormat="1" x14ac:dyDescent="0.25">
      <c r="A76" s="13" t="s">
        <v>307</v>
      </c>
      <c r="B76" s="56" t="s">
        <v>308</v>
      </c>
      <c r="C76" s="45" t="s">
        <v>309</v>
      </c>
      <c r="D76" s="162">
        <f>SUM(D77:D82)</f>
        <v>0</v>
      </c>
      <c r="E76" s="162">
        <f>SUM(E77:E82)</f>
        <v>0</v>
      </c>
      <c r="F76" s="230">
        <f t="shared" ref="F76:F91" si="1">+D76-E76</f>
        <v>0</v>
      </c>
      <c r="G76" s="45"/>
    </row>
    <row r="77" spans="1:7" x14ac:dyDescent="0.25">
      <c r="A77" s="58" t="s">
        <v>310</v>
      </c>
      <c r="B77" s="59" t="s">
        <v>311</v>
      </c>
      <c r="C77" s="15"/>
      <c r="D77" s="164">
        <v>0</v>
      </c>
      <c r="E77" s="164">
        <v>0</v>
      </c>
      <c r="F77" s="231">
        <f t="shared" si="1"/>
        <v>0</v>
      </c>
      <c r="G77" s="15"/>
    </row>
    <row r="78" spans="1:7" x14ac:dyDescent="0.25">
      <c r="A78" s="58" t="s">
        <v>312</v>
      </c>
      <c r="B78" s="59" t="s">
        <v>313</v>
      </c>
      <c r="C78" s="15"/>
      <c r="D78" s="164">
        <v>0</v>
      </c>
      <c r="E78" s="164">
        <v>0</v>
      </c>
      <c r="F78" s="231">
        <f t="shared" si="1"/>
        <v>0</v>
      </c>
      <c r="G78" s="15"/>
    </row>
    <row r="79" spans="1:7" ht="22.5" x14ac:dyDescent="0.25">
      <c r="A79" s="58" t="s">
        <v>314</v>
      </c>
      <c r="B79" s="59" t="s">
        <v>315</v>
      </c>
      <c r="C79" s="15"/>
      <c r="D79" s="164">
        <v>0</v>
      </c>
      <c r="E79" s="164">
        <v>0</v>
      </c>
      <c r="F79" s="231">
        <f t="shared" si="1"/>
        <v>0</v>
      </c>
      <c r="G79" s="15"/>
    </row>
    <row r="80" spans="1:7" x14ac:dyDescent="0.25">
      <c r="A80" s="58" t="s">
        <v>316</v>
      </c>
      <c r="B80" s="59" t="s">
        <v>317</v>
      </c>
      <c r="C80" s="15"/>
      <c r="D80" s="164">
        <v>0</v>
      </c>
      <c r="E80" s="164">
        <v>0</v>
      </c>
      <c r="F80" s="231">
        <f t="shared" si="1"/>
        <v>0</v>
      </c>
      <c r="G80" s="15"/>
    </row>
    <row r="81" spans="1:7" x14ac:dyDescent="0.25">
      <c r="A81" s="22" t="s">
        <v>318</v>
      </c>
      <c r="B81" s="59" t="s">
        <v>319</v>
      </c>
      <c r="C81" s="15"/>
      <c r="D81" s="164">
        <v>0</v>
      </c>
      <c r="E81" s="164">
        <v>0</v>
      </c>
      <c r="F81" s="231">
        <f t="shared" si="1"/>
        <v>0</v>
      </c>
      <c r="G81" s="15"/>
    </row>
    <row r="82" spans="1:7" ht="17.25" customHeight="1" x14ac:dyDescent="0.25">
      <c r="A82" s="58" t="s">
        <v>320</v>
      </c>
      <c r="B82" s="59" t="s">
        <v>321</v>
      </c>
      <c r="C82" s="15"/>
      <c r="D82" s="164">
        <v>0</v>
      </c>
      <c r="E82" s="164">
        <v>0</v>
      </c>
      <c r="F82" s="231">
        <f t="shared" si="1"/>
        <v>0</v>
      </c>
      <c r="G82" s="15"/>
    </row>
    <row r="83" spans="1:7" s="44" customFormat="1" x14ac:dyDescent="0.25">
      <c r="A83" s="13" t="s">
        <v>322</v>
      </c>
      <c r="B83" s="56" t="s">
        <v>323</v>
      </c>
      <c r="C83" s="45" t="s">
        <v>324</v>
      </c>
      <c r="D83" s="162">
        <f>SUM(D84:D87)</f>
        <v>0</v>
      </c>
      <c r="E83" s="162">
        <f>SUM(E84:E87)</f>
        <v>0</v>
      </c>
      <c r="F83" s="230">
        <f t="shared" si="1"/>
        <v>0</v>
      </c>
      <c r="G83" s="45"/>
    </row>
    <row r="84" spans="1:7" x14ac:dyDescent="0.25">
      <c r="A84" s="22" t="s">
        <v>325</v>
      </c>
      <c r="B84" s="59" t="s">
        <v>326</v>
      </c>
      <c r="C84" s="15"/>
      <c r="D84" s="164">
        <v>0</v>
      </c>
      <c r="E84" s="164">
        <v>0</v>
      </c>
      <c r="F84" s="231">
        <f t="shared" si="1"/>
        <v>0</v>
      </c>
      <c r="G84" s="15"/>
    </row>
    <row r="85" spans="1:7" x14ac:dyDescent="0.25">
      <c r="A85" s="22" t="s">
        <v>327</v>
      </c>
      <c r="B85" s="59" t="s">
        <v>328</v>
      </c>
      <c r="C85" s="15"/>
      <c r="D85" s="164">
        <v>0</v>
      </c>
      <c r="E85" s="164">
        <v>0</v>
      </c>
      <c r="F85" s="231">
        <f t="shared" si="1"/>
        <v>0</v>
      </c>
      <c r="G85" s="15"/>
    </row>
    <row r="86" spans="1:7" x14ac:dyDescent="0.25">
      <c r="A86" s="22" t="s">
        <v>329</v>
      </c>
      <c r="B86" s="59" t="s">
        <v>330</v>
      </c>
      <c r="C86" s="15"/>
      <c r="D86" s="164">
        <v>0</v>
      </c>
      <c r="E86" s="164">
        <v>0</v>
      </c>
      <c r="F86" s="231">
        <f t="shared" si="1"/>
        <v>0</v>
      </c>
      <c r="G86" s="15"/>
    </row>
    <row r="87" spans="1:7" x14ac:dyDescent="0.25">
      <c r="A87" s="22" t="s">
        <v>331</v>
      </c>
      <c r="B87" s="59" t="s">
        <v>332</v>
      </c>
      <c r="C87" s="15"/>
      <c r="D87" s="164">
        <v>0</v>
      </c>
      <c r="E87" s="164">
        <v>0</v>
      </c>
      <c r="F87" s="231">
        <f t="shared" si="1"/>
        <v>0</v>
      </c>
      <c r="G87" s="15"/>
    </row>
    <row r="88" spans="1:7" s="44" customFormat="1" x14ac:dyDescent="0.25">
      <c r="A88" s="13" t="s">
        <v>333</v>
      </c>
      <c r="B88" s="56" t="s">
        <v>334</v>
      </c>
      <c r="C88" s="45" t="s">
        <v>335</v>
      </c>
      <c r="D88" s="162">
        <f>SUM(D89:D91)</f>
        <v>0</v>
      </c>
      <c r="E88" s="162">
        <f>SUM(E89:E91)</f>
        <v>0</v>
      </c>
      <c r="F88" s="230">
        <f t="shared" si="1"/>
        <v>0</v>
      </c>
      <c r="G88" s="45"/>
    </row>
    <row r="89" spans="1:7" x14ac:dyDescent="0.25">
      <c r="A89" s="22" t="s">
        <v>336</v>
      </c>
      <c r="B89" s="59" t="s">
        <v>337</v>
      </c>
      <c r="C89" s="15"/>
      <c r="D89" s="164">
        <v>0</v>
      </c>
      <c r="E89" s="164">
        <v>0</v>
      </c>
      <c r="F89" s="231">
        <f t="shared" si="1"/>
        <v>0</v>
      </c>
      <c r="G89" s="15"/>
    </row>
    <row r="90" spans="1:7" x14ac:dyDescent="0.25">
      <c r="A90" s="22" t="s">
        <v>338</v>
      </c>
      <c r="B90" s="59" t="s">
        <v>339</v>
      </c>
      <c r="C90" s="15"/>
      <c r="D90" s="164">
        <v>0</v>
      </c>
      <c r="E90" s="164">
        <v>0</v>
      </c>
      <c r="F90" s="231">
        <f t="shared" si="1"/>
        <v>0</v>
      </c>
      <c r="G90" s="15"/>
    </row>
    <row r="91" spans="1:7" x14ac:dyDescent="0.25">
      <c r="A91" s="22" t="s">
        <v>340</v>
      </c>
      <c r="B91" s="59" t="s">
        <v>341</v>
      </c>
      <c r="C91" s="15"/>
      <c r="D91" s="164">
        <v>0</v>
      </c>
      <c r="E91" s="164">
        <v>0</v>
      </c>
      <c r="F91" s="231">
        <f t="shared" si="1"/>
        <v>0</v>
      </c>
      <c r="G91" s="15"/>
    </row>
    <row r="92" spans="1:7" s="44" customFormat="1" x14ac:dyDescent="0.25">
      <c r="A92" s="13"/>
      <c r="B92" s="56" t="s">
        <v>342</v>
      </c>
      <c r="C92" s="45"/>
      <c r="D92" s="162">
        <f>+D50</f>
        <v>0</v>
      </c>
      <c r="E92" s="162">
        <f>+E50</f>
        <v>0</v>
      </c>
      <c r="F92" s="230">
        <v>1</v>
      </c>
      <c r="G92" s="45"/>
    </row>
    <row r="93" spans="1:7" s="44" customFormat="1" ht="18" x14ac:dyDescent="0.25">
      <c r="A93" s="62"/>
      <c r="B93" s="63" t="s">
        <v>343</v>
      </c>
      <c r="C93" s="45"/>
      <c r="D93" s="162">
        <f>+D92+D48</f>
        <v>74298047</v>
      </c>
      <c r="E93" s="162">
        <f>+E48+E92</f>
        <v>0</v>
      </c>
      <c r="F93" s="230">
        <v>1</v>
      </c>
      <c r="G93" s="45"/>
    </row>
    <row r="94" spans="1:7" x14ac:dyDescent="0.25">
      <c r="A94" s="22"/>
      <c r="B94" s="64"/>
      <c r="C94" s="15"/>
      <c r="D94" s="164" t="s">
        <v>344</v>
      </c>
      <c r="E94" s="164" t="s">
        <v>344</v>
      </c>
      <c r="F94" s="231" t="s">
        <v>344</v>
      </c>
      <c r="G94" s="15"/>
    </row>
    <row r="95" spans="1:7" x14ac:dyDescent="0.25">
      <c r="A95" s="22"/>
      <c r="B95" s="64"/>
      <c r="C95" s="15"/>
      <c r="D95" s="164" t="s">
        <v>344</v>
      </c>
      <c r="E95" s="164" t="s">
        <v>344</v>
      </c>
      <c r="F95" s="231" t="s">
        <v>344</v>
      </c>
      <c r="G95" s="15"/>
    </row>
    <row r="96" spans="1:7" x14ac:dyDescent="0.25">
      <c r="A96" s="22"/>
      <c r="B96" s="64"/>
      <c r="C96" s="15"/>
      <c r="D96" s="164" t="s">
        <v>344</v>
      </c>
      <c r="E96" s="164" t="s">
        <v>344</v>
      </c>
      <c r="F96" s="231" t="s">
        <v>344</v>
      </c>
      <c r="G96" s="15"/>
    </row>
    <row r="97" spans="1:7" x14ac:dyDescent="0.25">
      <c r="A97" s="22"/>
      <c r="B97" s="59"/>
      <c r="C97" s="15"/>
      <c r="D97" s="164" t="s">
        <v>344</v>
      </c>
      <c r="E97" s="164" t="s">
        <v>344</v>
      </c>
      <c r="F97" s="231" t="s">
        <v>344</v>
      </c>
      <c r="G97" s="15"/>
    </row>
    <row r="98" spans="1:7" s="44" customFormat="1" x14ac:dyDescent="0.25">
      <c r="A98" s="35" t="s">
        <v>63</v>
      </c>
      <c r="B98" s="65" t="s">
        <v>64</v>
      </c>
      <c r="C98" s="45"/>
      <c r="D98" s="162">
        <f>+D99+D135</f>
        <v>10521663</v>
      </c>
      <c r="E98" s="162">
        <f>+E99+E135</f>
        <v>0</v>
      </c>
      <c r="F98" s="230">
        <v>0</v>
      </c>
      <c r="G98" s="45"/>
    </row>
    <row r="99" spans="1:7" s="44" customFormat="1" x14ac:dyDescent="0.25">
      <c r="A99" s="13" t="s">
        <v>65</v>
      </c>
      <c r="B99" s="56" t="s">
        <v>66</v>
      </c>
      <c r="C99" s="45"/>
      <c r="D99" s="162">
        <f>+D100+D115+D121+D126+D129</f>
        <v>10521663</v>
      </c>
      <c r="E99" s="162">
        <f>+E100+E115+E121+E126+E129</f>
        <v>0</v>
      </c>
      <c r="F99" s="230">
        <v>0</v>
      </c>
      <c r="G99" s="45"/>
    </row>
    <row r="100" spans="1:7" s="44" customFormat="1" x14ac:dyDescent="0.25">
      <c r="A100" s="13" t="s">
        <v>67</v>
      </c>
      <c r="B100" s="56" t="s">
        <v>68</v>
      </c>
      <c r="C100" s="49" t="s">
        <v>345</v>
      </c>
      <c r="D100" s="162">
        <f>SUM(D101:D114)</f>
        <v>0</v>
      </c>
      <c r="E100" s="162">
        <f>SUM(E101:E114)</f>
        <v>0</v>
      </c>
      <c r="F100" s="230">
        <v>0</v>
      </c>
      <c r="G100" s="49"/>
    </row>
    <row r="101" spans="1:7" ht="14.25" customHeight="1" x14ac:dyDescent="0.25">
      <c r="A101" s="22" t="s">
        <v>346</v>
      </c>
      <c r="B101" s="59" t="s">
        <v>347</v>
      </c>
      <c r="C101" s="15"/>
      <c r="D101" s="164">
        <v>0</v>
      </c>
      <c r="E101" s="164">
        <v>0</v>
      </c>
      <c r="F101" s="231">
        <v>0</v>
      </c>
      <c r="G101" s="15"/>
    </row>
    <row r="102" spans="1:7" x14ac:dyDescent="0.25">
      <c r="A102" s="22" t="s">
        <v>348</v>
      </c>
      <c r="B102" s="59" t="s">
        <v>349</v>
      </c>
      <c r="C102" s="15"/>
      <c r="D102" s="164">
        <v>0</v>
      </c>
      <c r="E102" s="164">
        <v>0</v>
      </c>
      <c r="F102" s="231">
        <f t="shared" ref="F102:F161" si="2">+D102-E102</f>
        <v>0</v>
      </c>
      <c r="G102" s="15"/>
    </row>
    <row r="103" spans="1:7" x14ac:dyDescent="0.25">
      <c r="A103" s="22" t="s">
        <v>69</v>
      </c>
      <c r="B103" s="59" t="s">
        <v>70</v>
      </c>
      <c r="C103" s="15"/>
      <c r="D103" s="164">
        <v>0</v>
      </c>
      <c r="E103" s="164">
        <v>0</v>
      </c>
      <c r="F103" s="231">
        <v>0</v>
      </c>
      <c r="G103" s="15"/>
    </row>
    <row r="104" spans="1:7" x14ac:dyDescent="0.25">
      <c r="A104" s="22" t="s">
        <v>350</v>
      </c>
      <c r="B104" s="59" t="s">
        <v>351</v>
      </c>
      <c r="C104" s="15"/>
      <c r="D104" s="164">
        <v>0</v>
      </c>
      <c r="E104" s="164">
        <v>0</v>
      </c>
      <c r="F104" s="231">
        <v>0</v>
      </c>
      <c r="G104" s="15"/>
    </row>
    <row r="105" spans="1:7" x14ac:dyDescent="0.25">
      <c r="A105" s="22" t="s">
        <v>352</v>
      </c>
      <c r="B105" s="59" t="s">
        <v>353</v>
      </c>
      <c r="C105" s="15"/>
      <c r="D105" s="164">
        <v>0</v>
      </c>
      <c r="E105" s="164">
        <v>0</v>
      </c>
      <c r="F105" s="231">
        <f t="shared" si="2"/>
        <v>0</v>
      </c>
      <c r="G105" s="15"/>
    </row>
    <row r="106" spans="1:7" x14ac:dyDescent="0.25">
      <c r="A106" s="22" t="s">
        <v>354</v>
      </c>
      <c r="B106" s="59" t="s">
        <v>355</v>
      </c>
      <c r="C106" s="15"/>
      <c r="D106" s="164">
        <v>0</v>
      </c>
      <c r="E106" s="164">
        <v>0</v>
      </c>
      <c r="F106" s="231">
        <f t="shared" si="2"/>
        <v>0</v>
      </c>
      <c r="G106" s="15"/>
    </row>
    <row r="107" spans="1:7" x14ac:dyDescent="0.25">
      <c r="A107" s="22" t="s">
        <v>356</v>
      </c>
      <c r="B107" s="59" t="s">
        <v>357</v>
      </c>
      <c r="C107" s="15"/>
      <c r="D107" s="164">
        <v>0</v>
      </c>
      <c r="E107" s="164">
        <v>0</v>
      </c>
      <c r="F107" s="231">
        <f t="shared" si="2"/>
        <v>0</v>
      </c>
      <c r="G107" s="15"/>
    </row>
    <row r="108" spans="1:7" x14ac:dyDescent="0.25">
      <c r="A108" s="22" t="s">
        <v>358</v>
      </c>
      <c r="B108" s="59" t="s">
        <v>359</v>
      </c>
      <c r="C108" s="15"/>
      <c r="D108" s="164">
        <v>0</v>
      </c>
      <c r="E108" s="164">
        <v>0</v>
      </c>
      <c r="F108" s="231">
        <f t="shared" si="2"/>
        <v>0</v>
      </c>
      <c r="G108" s="15"/>
    </row>
    <row r="109" spans="1:7" x14ac:dyDescent="0.25">
      <c r="A109" s="22" t="s">
        <v>360</v>
      </c>
      <c r="B109" s="59" t="s">
        <v>361</v>
      </c>
      <c r="C109" s="15"/>
      <c r="D109" s="164">
        <v>0</v>
      </c>
      <c r="E109" s="164">
        <v>0</v>
      </c>
      <c r="F109" s="231">
        <f t="shared" si="2"/>
        <v>0</v>
      </c>
      <c r="G109" s="15"/>
    </row>
    <row r="110" spans="1:7" x14ac:dyDescent="0.25">
      <c r="A110" s="22" t="s">
        <v>362</v>
      </c>
      <c r="B110" s="66" t="s">
        <v>363</v>
      </c>
      <c r="C110" s="15"/>
      <c r="D110" s="164">
        <v>0</v>
      </c>
      <c r="E110" s="164">
        <v>0</v>
      </c>
      <c r="F110" s="231">
        <f t="shared" si="2"/>
        <v>0</v>
      </c>
      <c r="G110" s="15"/>
    </row>
    <row r="111" spans="1:7" x14ac:dyDescent="0.25">
      <c r="A111" s="22" t="s">
        <v>364</v>
      </c>
      <c r="B111" s="59" t="s">
        <v>365</v>
      </c>
      <c r="C111" s="15"/>
      <c r="D111" s="164">
        <v>0</v>
      </c>
      <c r="E111" s="164">
        <v>0</v>
      </c>
      <c r="F111" s="231">
        <f t="shared" si="2"/>
        <v>0</v>
      </c>
      <c r="G111" s="15"/>
    </row>
    <row r="112" spans="1:7" x14ac:dyDescent="0.25">
      <c r="A112" s="22" t="s">
        <v>366</v>
      </c>
      <c r="B112" s="66" t="s">
        <v>367</v>
      </c>
      <c r="C112" s="15"/>
      <c r="D112" s="164">
        <v>0</v>
      </c>
      <c r="E112" s="164">
        <v>0</v>
      </c>
      <c r="F112" s="231">
        <f t="shared" si="2"/>
        <v>0</v>
      </c>
      <c r="G112" s="15"/>
    </row>
    <row r="113" spans="1:7" x14ac:dyDescent="0.25">
      <c r="A113" s="67" t="s">
        <v>368</v>
      </c>
      <c r="B113" s="59" t="s">
        <v>369</v>
      </c>
      <c r="C113" s="15"/>
      <c r="D113" s="164">
        <v>0</v>
      </c>
      <c r="E113" s="164">
        <v>0</v>
      </c>
      <c r="F113" s="231">
        <f t="shared" si="2"/>
        <v>0</v>
      </c>
      <c r="G113" s="15"/>
    </row>
    <row r="114" spans="1:7" x14ac:dyDescent="0.25">
      <c r="A114" s="22" t="s">
        <v>370</v>
      </c>
      <c r="B114" s="59" t="s">
        <v>371</v>
      </c>
      <c r="C114" s="15"/>
      <c r="D114" s="164">
        <v>0</v>
      </c>
      <c r="E114" s="164">
        <v>0</v>
      </c>
      <c r="F114" s="231">
        <f t="shared" si="2"/>
        <v>0</v>
      </c>
      <c r="G114" s="15"/>
    </row>
    <row r="115" spans="1:7" s="44" customFormat="1" x14ac:dyDescent="0.25">
      <c r="A115" s="13" t="s">
        <v>372</v>
      </c>
      <c r="B115" s="56" t="s">
        <v>373</v>
      </c>
      <c r="C115" s="49" t="s">
        <v>374</v>
      </c>
      <c r="D115" s="162">
        <f>SUM(D116:D120)</f>
        <v>0</v>
      </c>
      <c r="E115" s="162">
        <f>SUM(E116:E120)</f>
        <v>0</v>
      </c>
      <c r="F115" s="230">
        <f t="shared" si="2"/>
        <v>0</v>
      </c>
      <c r="G115" s="49"/>
    </row>
    <row r="116" spans="1:7" x14ac:dyDescent="0.25">
      <c r="A116" s="22" t="s">
        <v>375</v>
      </c>
      <c r="B116" s="59" t="s">
        <v>376</v>
      </c>
      <c r="C116" s="15"/>
      <c r="D116" s="164">
        <v>0</v>
      </c>
      <c r="E116" s="164">
        <v>0</v>
      </c>
      <c r="F116" s="231">
        <f t="shared" si="2"/>
        <v>0</v>
      </c>
      <c r="G116" s="15"/>
    </row>
    <row r="117" spans="1:7" x14ac:dyDescent="0.25">
      <c r="A117" s="22" t="s">
        <v>377</v>
      </c>
      <c r="B117" s="59" t="s">
        <v>378</v>
      </c>
      <c r="C117" s="15"/>
      <c r="D117" s="164">
        <v>0</v>
      </c>
      <c r="E117" s="164">
        <v>0</v>
      </c>
      <c r="F117" s="231">
        <f t="shared" si="2"/>
        <v>0</v>
      </c>
      <c r="G117" s="15"/>
    </row>
    <row r="118" spans="1:7" x14ac:dyDescent="0.25">
      <c r="A118" s="22" t="s">
        <v>379</v>
      </c>
      <c r="B118" s="59" t="s">
        <v>380</v>
      </c>
      <c r="C118" s="15"/>
      <c r="D118" s="164">
        <v>0</v>
      </c>
      <c r="E118" s="164">
        <v>0</v>
      </c>
      <c r="F118" s="231">
        <f t="shared" si="2"/>
        <v>0</v>
      </c>
      <c r="G118" s="15"/>
    </row>
    <row r="119" spans="1:7" x14ac:dyDescent="0.25">
      <c r="A119" s="22" t="s">
        <v>381</v>
      </c>
      <c r="B119" s="59" t="s">
        <v>382</v>
      </c>
      <c r="C119" s="15"/>
      <c r="D119" s="164">
        <v>0</v>
      </c>
      <c r="E119" s="164">
        <v>0</v>
      </c>
      <c r="F119" s="231">
        <f t="shared" si="2"/>
        <v>0</v>
      </c>
      <c r="G119" s="15"/>
    </row>
    <row r="120" spans="1:7" x14ac:dyDescent="0.25">
      <c r="A120" s="22" t="s">
        <v>383</v>
      </c>
      <c r="B120" s="59" t="s">
        <v>384</v>
      </c>
      <c r="C120" s="15"/>
      <c r="D120" s="164">
        <v>0</v>
      </c>
      <c r="E120" s="164">
        <v>0</v>
      </c>
      <c r="F120" s="231">
        <f t="shared" si="2"/>
        <v>0</v>
      </c>
      <c r="G120" s="15"/>
    </row>
    <row r="121" spans="1:7" s="44" customFormat="1" x14ac:dyDescent="0.25">
      <c r="A121" s="13" t="s">
        <v>77</v>
      </c>
      <c r="B121" s="56" t="s">
        <v>78</v>
      </c>
      <c r="C121" s="49" t="s">
        <v>385</v>
      </c>
      <c r="D121" s="162">
        <f>SUM(D122:D125)</f>
        <v>1782365</v>
      </c>
      <c r="E121" s="162">
        <f>SUM(E122:E125)</f>
        <v>0</v>
      </c>
      <c r="F121" s="230">
        <v>0</v>
      </c>
      <c r="G121" s="49"/>
    </row>
    <row r="122" spans="1:7" x14ac:dyDescent="0.25">
      <c r="A122" s="22" t="s">
        <v>386</v>
      </c>
      <c r="B122" s="59" t="s">
        <v>387</v>
      </c>
      <c r="C122" s="15"/>
      <c r="D122" s="164">
        <v>0</v>
      </c>
      <c r="E122" s="164">
        <v>0</v>
      </c>
      <c r="F122" s="231">
        <f t="shared" si="2"/>
        <v>0</v>
      </c>
      <c r="G122" s="15"/>
    </row>
    <row r="123" spans="1:7" x14ac:dyDescent="0.25">
      <c r="A123" s="22" t="s">
        <v>388</v>
      </c>
      <c r="B123" s="59" t="s">
        <v>389</v>
      </c>
      <c r="C123" s="15"/>
      <c r="D123" s="164">
        <v>0</v>
      </c>
      <c r="E123" s="164">
        <v>0</v>
      </c>
      <c r="F123" s="231">
        <v>0</v>
      </c>
      <c r="G123" s="15"/>
    </row>
    <row r="124" spans="1:7" x14ac:dyDescent="0.25">
      <c r="A124" s="22" t="s">
        <v>79</v>
      </c>
      <c r="B124" s="59" t="s">
        <v>80</v>
      </c>
      <c r="C124" s="15"/>
      <c r="D124" s="164">
        <f>+'Balanza de Comprobación'!G45</f>
        <v>1782365</v>
      </c>
      <c r="E124" s="164">
        <v>0</v>
      </c>
      <c r="F124" s="231">
        <f t="shared" si="2"/>
        <v>1782365</v>
      </c>
      <c r="G124" s="15"/>
    </row>
    <row r="125" spans="1:7" x14ac:dyDescent="0.25">
      <c r="A125" s="22" t="s">
        <v>390</v>
      </c>
      <c r="B125" s="59" t="s">
        <v>391</v>
      </c>
      <c r="C125" s="15"/>
      <c r="D125" s="164">
        <v>0</v>
      </c>
      <c r="E125" s="164">
        <v>0</v>
      </c>
      <c r="F125" s="231">
        <v>0</v>
      </c>
      <c r="G125" s="15"/>
    </row>
    <row r="126" spans="1:7" s="44" customFormat="1" x14ac:dyDescent="0.25">
      <c r="A126" s="13" t="s">
        <v>392</v>
      </c>
      <c r="B126" s="56" t="s">
        <v>393</v>
      </c>
      <c r="C126" s="49" t="s">
        <v>394</v>
      </c>
      <c r="D126" s="162">
        <f>SUM(D127:D128)</f>
        <v>0</v>
      </c>
      <c r="E126" s="162">
        <f>SUM(E127:E128)</f>
        <v>0</v>
      </c>
      <c r="F126" s="230">
        <f t="shared" si="2"/>
        <v>0</v>
      </c>
      <c r="G126" s="49"/>
    </row>
    <row r="127" spans="1:7" x14ac:dyDescent="0.25">
      <c r="A127" s="22" t="s">
        <v>395</v>
      </c>
      <c r="B127" s="59" t="s">
        <v>396</v>
      </c>
      <c r="C127" s="15"/>
      <c r="D127" s="164">
        <v>0</v>
      </c>
      <c r="E127" s="164">
        <v>0</v>
      </c>
      <c r="F127" s="231">
        <f t="shared" si="2"/>
        <v>0</v>
      </c>
      <c r="G127" s="15"/>
    </row>
    <row r="128" spans="1:7" x14ac:dyDescent="0.25">
      <c r="A128" s="22" t="s">
        <v>397</v>
      </c>
      <c r="B128" s="59" t="s">
        <v>398</v>
      </c>
      <c r="C128" s="15"/>
      <c r="D128" s="164">
        <v>0</v>
      </c>
      <c r="E128" s="164">
        <v>0</v>
      </c>
      <c r="F128" s="231">
        <f t="shared" si="2"/>
        <v>0</v>
      </c>
      <c r="G128" s="15"/>
    </row>
    <row r="129" spans="1:7" s="44" customFormat="1" x14ac:dyDescent="0.25">
      <c r="A129" s="13" t="s">
        <v>86</v>
      </c>
      <c r="B129" s="56" t="s">
        <v>87</v>
      </c>
      <c r="C129" s="49" t="s">
        <v>399</v>
      </c>
      <c r="D129" s="162">
        <f>SUM(D130:D132)</f>
        <v>8739298</v>
      </c>
      <c r="E129" s="162">
        <f>SUM(E130:E132)</f>
        <v>0</v>
      </c>
      <c r="F129" s="230">
        <f t="shared" si="2"/>
        <v>8739298</v>
      </c>
      <c r="G129" s="49"/>
    </row>
    <row r="130" spans="1:7" x14ac:dyDescent="0.25">
      <c r="A130" s="22" t="s">
        <v>88</v>
      </c>
      <c r="B130" s="59" t="s">
        <v>89</v>
      </c>
      <c r="C130" s="15"/>
      <c r="D130" s="164">
        <f>+'Balanza de Comprobación'!G50</f>
        <v>8739298</v>
      </c>
      <c r="E130" s="164">
        <v>0</v>
      </c>
      <c r="F130" s="231">
        <f t="shared" si="2"/>
        <v>8739298</v>
      </c>
      <c r="G130" s="15"/>
    </row>
    <row r="131" spans="1:7" x14ac:dyDescent="0.25">
      <c r="A131" s="47" t="s">
        <v>400</v>
      </c>
      <c r="B131" s="59" t="s">
        <v>401</v>
      </c>
      <c r="C131" s="15"/>
      <c r="D131" s="164">
        <v>0</v>
      </c>
      <c r="E131" s="164">
        <v>0</v>
      </c>
      <c r="F131" s="231">
        <f t="shared" si="2"/>
        <v>0</v>
      </c>
      <c r="G131" s="15"/>
    </row>
    <row r="132" spans="1:7" x14ac:dyDescent="0.25">
      <c r="A132" s="22" t="s">
        <v>402</v>
      </c>
      <c r="B132" s="59" t="s">
        <v>403</v>
      </c>
      <c r="C132" s="15"/>
      <c r="D132" s="164">
        <v>0</v>
      </c>
      <c r="E132" s="164">
        <v>0</v>
      </c>
      <c r="F132" s="231">
        <f t="shared" si="2"/>
        <v>0</v>
      </c>
      <c r="G132" s="15"/>
    </row>
    <row r="133" spans="1:7" s="44" customFormat="1" ht="15.75" x14ac:dyDescent="0.25">
      <c r="A133" s="62"/>
      <c r="B133" s="61" t="s">
        <v>404</v>
      </c>
      <c r="C133" s="45"/>
      <c r="D133" s="162">
        <f>+D99</f>
        <v>10521663</v>
      </c>
      <c r="E133" s="162">
        <f>+E99</f>
        <v>0</v>
      </c>
      <c r="F133" s="230">
        <v>0</v>
      </c>
      <c r="G133" s="45"/>
    </row>
    <row r="134" spans="1:7" x14ac:dyDescent="0.25">
      <c r="A134" s="22"/>
      <c r="B134" s="59"/>
      <c r="C134" s="15"/>
      <c r="D134" s="164"/>
      <c r="E134" s="164"/>
      <c r="F134" s="231"/>
      <c r="G134" s="15"/>
    </row>
    <row r="135" spans="1:7" s="44" customFormat="1" x14ac:dyDescent="0.25">
      <c r="A135" s="13" t="s">
        <v>405</v>
      </c>
      <c r="B135" s="56" t="s">
        <v>406</v>
      </c>
      <c r="C135" s="49"/>
      <c r="D135" s="162">
        <f>+D136+D148+D152+D155+D158</f>
        <v>0</v>
      </c>
      <c r="E135" s="162">
        <f>+E136+E148+E152+E155+E158</f>
        <v>0</v>
      </c>
      <c r="F135" s="230">
        <f t="shared" si="2"/>
        <v>0</v>
      </c>
      <c r="G135" s="49"/>
    </row>
    <row r="136" spans="1:7" s="44" customFormat="1" x14ac:dyDescent="0.25">
      <c r="A136" s="13" t="s">
        <v>407</v>
      </c>
      <c r="B136" s="56" t="s">
        <v>408</v>
      </c>
      <c r="C136" s="49" t="s">
        <v>409</v>
      </c>
      <c r="D136" s="162">
        <f>SUM(D137:D147)</f>
        <v>0</v>
      </c>
      <c r="E136" s="162">
        <f>SUM(E137:E147)</f>
        <v>0</v>
      </c>
      <c r="F136" s="230">
        <f t="shared" si="2"/>
        <v>0</v>
      </c>
      <c r="G136" s="49"/>
    </row>
    <row r="137" spans="1:7" x14ac:dyDescent="0.25">
      <c r="A137" s="22" t="s">
        <v>410</v>
      </c>
      <c r="B137" s="59" t="s">
        <v>411</v>
      </c>
      <c r="C137" s="15"/>
      <c r="D137" s="164">
        <v>0</v>
      </c>
      <c r="E137" s="164">
        <v>0</v>
      </c>
      <c r="F137" s="231">
        <f t="shared" si="2"/>
        <v>0</v>
      </c>
      <c r="G137" s="15"/>
    </row>
    <row r="138" spans="1:7" x14ac:dyDescent="0.25">
      <c r="A138" s="22" t="s">
        <v>412</v>
      </c>
      <c r="B138" s="59" t="s">
        <v>413</v>
      </c>
      <c r="C138" s="15"/>
      <c r="D138" s="164">
        <v>0</v>
      </c>
      <c r="E138" s="164">
        <v>0</v>
      </c>
      <c r="F138" s="231">
        <f t="shared" si="2"/>
        <v>0</v>
      </c>
      <c r="G138" s="15"/>
    </row>
    <row r="139" spans="1:7" x14ac:dyDescent="0.25">
      <c r="A139" s="22" t="s">
        <v>414</v>
      </c>
      <c r="B139" s="59" t="s">
        <v>415</v>
      </c>
      <c r="C139" s="15"/>
      <c r="D139" s="164">
        <v>0</v>
      </c>
      <c r="E139" s="164">
        <v>0</v>
      </c>
      <c r="F139" s="231">
        <f t="shared" si="2"/>
        <v>0</v>
      </c>
      <c r="G139" s="15"/>
    </row>
    <row r="140" spans="1:7" x14ac:dyDescent="0.25">
      <c r="A140" s="22" t="s">
        <v>416</v>
      </c>
      <c r="B140" s="59" t="s">
        <v>417</v>
      </c>
      <c r="C140" s="15"/>
      <c r="D140" s="164">
        <v>0</v>
      </c>
      <c r="E140" s="164">
        <v>0</v>
      </c>
      <c r="F140" s="231">
        <f t="shared" si="2"/>
        <v>0</v>
      </c>
      <c r="G140" s="15"/>
    </row>
    <row r="141" spans="1:7" x14ac:dyDescent="0.25">
      <c r="A141" s="22" t="s">
        <v>418</v>
      </c>
      <c r="B141" s="59" t="s">
        <v>419</v>
      </c>
      <c r="C141" s="15"/>
      <c r="D141" s="164">
        <v>0</v>
      </c>
      <c r="E141" s="164">
        <v>0</v>
      </c>
      <c r="F141" s="231">
        <f t="shared" si="2"/>
        <v>0</v>
      </c>
      <c r="G141" s="15"/>
    </row>
    <row r="142" spans="1:7" x14ac:dyDescent="0.25">
      <c r="A142" s="22" t="s">
        <v>420</v>
      </c>
      <c r="B142" s="59" t="s">
        <v>421</v>
      </c>
      <c r="C142" s="15"/>
      <c r="D142" s="164">
        <v>0</v>
      </c>
      <c r="E142" s="164">
        <v>0</v>
      </c>
      <c r="F142" s="231">
        <f t="shared" si="2"/>
        <v>0</v>
      </c>
      <c r="G142" s="15"/>
    </row>
    <row r="143" spans="1:7" x14ac:dyDescent="0.25">
      <c r="A143" s="22" t="s">
        <v>422</v>
      </c>
      <c r="B143" s="59" t="s">
        <v>361</v>
      </c>
      <c r="C143" s="15"/>
      <c r="D143" s="164">
        <v>0</v>
      </c>
      <c r="E143" s="164">
        <v>0</v>
      </c>
      <c r="F143" s="231">
        <f t="shared" si="2"/>
        <v>0</v>
      </c>
      <c r="G143" s="15"/>
    </row>
    <row r="144" spans="1:7" x14ac:dyDescent="0.25">
      <c r="A144" s="22" t="s">
        <v>423</v>
      </c>
      <c r="B144" s="66" t="s">
        <v>363</v>
      </c>
      <c r="C144" s="15"/>
      <c r="D144" s="164">
        <v>0</v>
      </c>
      <c r="E144" s="164">
        <v>0</v>
      </c>
      <c r="F144" s="231">
        <f t="shared" si="2"/>
        <v>0</v>
      </c>
      <c r="G144" s="15"/>
    </row>
    <row r="145" spans="1:7" x14ac:dyDescent="0.25">
      <c r="A145" s="22" t="s">
        <v>424</v>
      </c>
      <c r="B145" s="59" t="s">
        <v>425</v>
      </c>
      <c r="C145" s="15"/>
      <c r="D145" s="164">
        <v>0</v>
      </c>
      <c r="E145" s="164">
        <v>0</v>
      </c>
      <c r="F145" s="231">
        <f t="shared" si="2"/>
        <v>0</v>
      </c>
      <c r="G145" s="15"/>
    </row>
    <row r="146" spans="1:7" x14ac:dyDescent="0.25">
      <c r="A146" s="22" t="s">
        <v>426</v>
      </c>
      <c r="B146" s="66" t="s">
        <v>427</v>
      </c>
      <c r="C146" s="15"/>
      <c r="D146" s="164">
        <v>0</v>
      </c>
      <c r="E146" s="164">
        <v>0</v>
      </c>
      <c r="F146" s="231">
        <f t="shared" si="2"/>
        <v>0</v>
      </c>
      <c r="G146" s="15"/>
    </row>
    <row r="147" spans="1:7" x14ac:dyDescent="0.25">
      <c r="A147" s="22" t="s">
        <v>428</v>
      </c>
      <c r="B147" s="59" t="s">
        <v>429</v>
      </c>
      <c r="C147" s="15"/>
      <c r="D147" s="164">
        <v>0</v>
      </c>
      <c r="E147" s="164">
        <v>0</v>
      </c>
      <c r="F147" s="231">
        <f t="shared" si="2"/>
        <v>0</v>
      </c>
      <c r="G147" s="15"/>
    </row>
    <row r="148" spans="1:7" s="44" customFormat="1" x14ac:dyDescent="0.25">
      <c r="A148" s="13" t="s">
        <v>430</v>
      </c>
      <c r="B148" s="56" t="s">
        <v>431</v>
      </c>
      <c r="C148" s="49" t="s">
        <v>432</v>
      </c>
      <c r="D148" s="162">
        <f>SUM(D149:D151)</f>
        <v>0</v>
      </c>
      <c r="E148" s="162">
        <f>SUM(E149:E151)</f>
        <v>0</v>
      </c>
      <c r="F148" s="230">
        <f t="shared" si="2"/>
        <v>0</v>
      </c>
      <c r="G148" s="49"/>
    </row>
    <row r="149" spans="1:7" x14ac:dyDescent="0.25">
      <c r="A149" s="22" t="s">
        <v>433</v>
      </c>
      <c r="B149" s="59" t="s">
        <v>434</v>
      </c>
      <c r="C149" s="15"/>
      <c r="D149" s="164">
        <v>0</v>
      </c>
      <c r="E149" s="164">
        <v>0</v>
      </c>
      <c r="F149" s="231">
        <f t="shared" si="2"/>
        <v>0</v>
      </c>
      <c r="G149" s="15"/>
    </row>
    <row r="150" spans="1:7" x14ac:dyDescent="0.25">
      <c r="A150" s="22" t="s">
        <v>435</v>
      </c>
      <c r="B150" s="59" t="s">
        <v>436</v>
      </c>
      <c r="C150" s="15"/>
      <c r="D150" s="164">
        <v>0</v>
      </c>
      <c r="E150" s="164">
        <v>0</v>
      </c>
      <c r="F150" s="231">
        <f t="shared" si="2"/>
        <v>0</v>
      </c>
      <c r="G150" s="15"/>
    </row>
    <row r="151" spans="1:7" x14ac:dyDescent="0.25">
      <c r="A151" s="22" t="s">
        <v>437</v>
      </c>
      <c r="B151" s="59" t="s">
        <v>438</v>
      </c>
      <c r="C151" s="15"/>
      <c r="D151" s="164">
        <v>0</v>
      </c>
      <c r="E151" s="164">
        <v>0</v>
      </c>
      <c r="F151" s="231">
        <f t="shared" si="2"/>
        <v>0</v>
      </c>
      <c r="G151" s="15"/>
    </row>
    <row r="152" spans="1:7" s="44" customFormat="1" x14ac:dyDescent="0.25">
      <c r="A152" s="13" t="s">
        <v>439</v>
      </c>
      <c r="B152" s="56" t="s">
        <v>78</v>
      </c>
      <c r="C152" s="49" t="s">
        <v>440</v>
      </c>
      <c r="D152" s="162">
        <f>SUM(D153:D154)</f>
        <v>0</v>
      </c>
      <c r="E152" s="162">
        <f>SUM(E153:E154)</f>
        <v>0</v>
      </c>
      <c r="F152" s="230">
        <f t="shared" si="2"/>
        <v>0</v>
      </c>
      <c r="G152" s="49"/>
    </row>
    <row r="153" spans="1:7" x14ac:dyDescent="0.25">
      <c r="A153" s="22" t="s">
        <v>441</v>
      </c>
      <c r="B153" s="59" t="s">
        <v>387</v>
      </c>
      <c r="C153" s="15"/>
      <c r="D153" s="164">
        <v>0</v>
      </c>
      <c r="E153" s="164">
        <v>0</v>
      </c>
      <c r="F153" s="231">
        <f t="shared" si="2"/>
        <v>0</v>
      </c>
      <c r="G153" s="15"/>
    </row>
    <row r="154" spans="1:7" x14ac:dyDescent="0.25">
      <c r="A154" s="22" t="s">
        <v>442</v>
      </c>
      <c r="B154" s="59" t="s">
        <v>391</v>
      </c>
      <c r="C154" s="15"/>
      <c r="D154" s="164">
        <v>0</v>
      </c>
      <c r="E154" s="164">
        <v>0</v>
      </c>
      <c r="F154" s="231">
        <f t="shared" si="2"/>
        <v>0</v>
      </c>
      <c r="G154" s="15"/>
    </row>
    <row r="155" spans="1:7" s="44" customFormat="1" x14ac:dyDescent="0.25">
      <c r="A155" s="13" t="s">
        <v>443</v>
      </c>
      <c r="B155" s="56" t="s">
        <v>444</v>
      </c>
      <c r="C155" s="49" t="s">
        <v>445</v>
      </c>
      <c r="D155" s="162">
        <f>SUM(D156:D157)</f>
        <v>0</v>
      </c>
      <c r="E155" s="162">
        <f>SUM(E156:E157)</f>
        <v>0</v>
      </c>
      <c r="F155" s="230">
        <f t="shared" si="2"/>
        <v>0</v>
      </c>
      <c r="G155" s="49"/>
    </row>
    <row r="156" spans="1:7" x14ac:dyDescent="0.25">
      <c r="A156" s="22" t="s">
        <v>446</v>
      </c>
      <c r="B156" s="59" t="s">
        <v>447</v>
      </c>
      <c r="C156" s="15"/>
      <c r="D156" s="164">
        <v>0</v>
      </c>
      <c r="E156" s="164">
        <v>0</v>
      </c>
      <c r="F156" s="231">
        <f t="shared" si="2"/>
        <v>0</v>
      </c>
      <c r="G156" s="15"/>
    </row>
    <row r="157" spans="1:7" x14ac:dyDescent="0.25">
      <c r="A157" s="22" t="s">
        <v>448</v>
      </c>
      <c r="B157" s="59" t="s">
        <v>449</v>
      </c>
      <c r="C157" s="15"/>
      <c r="D157" s="164">
        <v>0</v>
      </c>
      <c r="E157" s="164">
        <v>0</v>
      </c>
      <c r="F157" s="231">
        <f t="shared" si="2"/>
        <v>0</v>
      </c>
      <c r="G157" s="15"/>
    </row>
    <row r="158" spans="1:7" s="44" customFormat="1" x14ac:dyDescent="0.25">
      <c r="A158" s="13" t="s">
        <v>450</v>
      </c>
      <c r="B158" s="56" t="s">
        <v>451</v>
      </c>
      <c r="C158" s="49" t="s">
        <v>452</v>
      </c>
      <c r="D158" s="162">
        <f>SUM(D159:D161)</f>
        <v>0</v>
      </c>
      <c r="E158" s="162">
        <f>SUM(E159:E161)</f>
        <v>0</v>
      </c>
      <c r="F158" s="230">
        <f t="shared" si="2"/>
        <v>0</v>
      </c>
      <c r="G158" s="49"/>
    </row>
    <row r="159" spans="1:7" x14ac:dyDescent="0.25">
      <c r="A159" s="22" t="s">
        <v>453</v>
      </c>
      <c r="B159" s="59" t="s">
        <v>454</v>
      </c>
      <c r="C159" s="15"/>
      <c r="D159" s="164">
        <v>0</v>
      </c>
      <c r="E159" s="164">
        <v>0</v>
      </c>
      <c r="F159" s="231">
        <f t="shared" si="2"/>
        <v>0</v>
      </c>
      <c r="G159" s="15"/>
    </row>
    <row r="160" spans="1:7" x14ac:dyDescent="0.25">
      <c r="A160" s="47" t="s">
        <v>455</v>
      </c>
      <c r="B160" s="59" t="s">
        <v>456</v>
      </c>
      <c r="C160" s="15"/>
      <c r="D160" s="164">
        <v>0</v>
      </c>
      <c r="E160" s="164">
        <v>0</v>
      </c>
      <c r="F160" s="231">
        <f t="shared" si="2"/>
        <v>0</v>
      </c>
      <c r="G160" s="15"/>
    </row>
    <row r="161" spans="1:7" x14ac:dyDescent="0.25">
      <c r="A161" s="22" t="s">
        <v>457</v>
      </c>
      <c r="B161" s="59" t="s">
        <v>458</v>
      </c>
      <c r="C161" s="15"/>
      <c r="D161" s="164">
        <v>0</v>
      </c>
      <c r="E161" s="164">
        <v>0</v>
      </c>
      <c r="F161" s="231">
        <f t="shared" si="2"/>
        <v>0</v>
      </c>
      <c r="G161" s="15"/>
    </row>
    <row r="162" spans="1:7" ht="15.75" x14ac:dyDescent="0.25">
      <c r="A162" s="22"/>
      <c r="B162" s="61" t="s">
        <v>459</v>
      </c>
      <c r="C162" s="15"/>
      <c r="D162" s="164">
        <f>+D135</f>
        <v>0</v>
      </c>
      <c r="E162" s="164">
        <f>+E135</f>
        <v>0</v>
      </c>
      <c r="F162" s="231">
        <f t="shared" ref="F162" si="3">+D162-E162</f>
        <v>0</v>
      </c>
      <c r="G162" s="15"/>
    </row>
    <row r="163" spans="1:7" ht="15.75" x14ac:dyDescent="0.25">
      <c r="A163" s="22"/>
      <c r="B163" s="61" t="s">
        <v>460</v>
      </c>
      <c r="C163" s="15"/>
      <c r="D163" s="164">
        <f>+D162+D133</f>
        <v>10521663</v>
      </c>
      <c r="E163" s="164">
        <f>+E162+E133</f>
        <v>0</v>
      </c>
      <c r="F163" s="231">
        <v>0</v>
      </c>
      <c r="G163" s="15"/>
    </row>
    <row r="164" spans="1:7" x14ac:dyDescent="0.25">
      <c r="A164" s="22"/>
      <c r="B164" s="59"/>
      <c r="C164" s="15"/>
      <c r="D164" s="164"/>
      <c r="E164" s="164"/>
      <c r="F164" s="231"/>
      <c r="G164" s="15"/>
    </row>
    <row r="165" spans="1:7" x14ac:dyDescent="0.25">
      <c r="A165" s="22"/>
      <c r="B165" s="59"/>
      <c r="C165" s="15"/>
      <c r="D165" s="164"/>
      <c r="E165" s="164"/>
      <c r="F165" s="231"/>
      <c r="G165" s="15"/>
    </row>
    <row r="166" spans="1:7" x14ac:dyDescent="0.25">
      <c r="A166" s="22"/>
      <c r="B166" s="59"/>
      <c r="C166" s="15"/>
      <c r="D166" s="164"/>
      <c r="E166" s="164"/>
      <c r="F166" s="231"/>
      <c r="G166" s="15"/>
    </row>
    <row r="167" spans="1:7" s="44" customFormat="1" x14ac:dyDescent="0.25">
      <c r="A167" s="13" t="s">
        <v>94</v>
      </c>
      <c r="B167" s="65" t="s">
        <v>95</v>
      </c>
      <c r="C167" s="49"/>
      <c r="D167" s="162">
        <f>+D168</f>
        <v>63776384</v>
      </c>
      <c r="E167" s="162">
        <f>+E168</f>
        <v>0</v>
      </c>
      <c r="F167" s="230">
        <v>1</v>
      </c>
      <c r="G167" s="49"/>
    </row>
    <row r="168" spans="1:7" s="44" customFormat="1" x14ac:dyDescent="0.25">
      <c r="A168" s="13" t="s">
        <v>96</v>
      </c>
      <c r="B168" s="56" t="s">
        <v>97</v>
      </c>
      <c r="C168" s="49"/>
      <c r="D168" s="162">
        <f>+D169+D172+D175+D178+D183</f>
        <v>63776384</v>
      </c>
      <c r="E168" s="162">
        <f>+E169+E172+E175+E178+E183</f>
        <v>0</v>
      </c>
      <c r="F168" s="230">
        <v>1</v>
      </c>
      <c r="G168" s="49"/>
    </row>
    <row r="169" spans="1:7" s="44" customFormat="1" x14ac:dyDescent="0.25">
      <c r="A169" s="13" t="s">
        <v>98</v>
      </c>
      <c r="B169" s="56" t="s">
        <v>99</v>
      </c>
      <c r="C169" s="49" t="s">
        <v>461</v>
      </c>
      <c r="D169" s="162">
        <f>SUM(D170:D171)</f>
        <v>356400</v>
      </c>
      <c r="E169" s="162">
        <f>SUM(E170:E171)</f>
        <v>0</v>
      </c>
      <c r="F169" s="230">
        <v>1</v>
      </c>
      <c r="G169" s="49"/>
    </row>
    <row r="170" spans="1:7" x14ac:dyDescent="0.25">
      <c r="A170" s="22" t="s">
        <v>100</v>
      </c>
      <c r="B170" s="59" t="s">
        <v>101</v>
      </c>
      <c r="C170" s="15"/>
      <c r="D170" s="164">
        <v>356400</v>
      </c>
      <c r="E170" s="164">
        <v>0</v>
      </c>
      <c r="F170" s="231">
        <v>1</v>
      </c>
      <c r="G170" s="15"/>
    </row>
    <row r="171" spans="1:7" x14ac:dyDescent="0.25">
      <c r="A171" s="22" t="s">
        <v>462</v>
      </c>
      <c r="B171" s="59" t="s">
        <v>463</v>
      </c>
      <c r="C171" s="15"/>
      <c r="D171" s="164">
        <v>0</v>
      </c>
      <c r="E171" s="164">
        <v>0</v>
      </c>
      <c r="F171" s="231">
        <f t="shared" ref="F171:F194" si="4">+D171-E171</f>
        <v>0</v>
      </c>
      <c r="G171" s="15"/>
    </row>
    <row r="172" spans="1:7" s="44" customFormat="1" x14ac:dyDescent="0.25">
      <c r="A172" s="13" t="s">
        <v>464</v>
      </c>
      <c r="B172" s="56" t="s">
        <v>465</v>
      </c>
      <c r="C172" s="49" t="s">
        <v>466</v>
      </c>
      <c r="D172" s="162">
        <f>SUM(D173:D174)</f>
        <v>0</v>
      </c>
      <c r="E172" s="162">
        <f>SUM(E173:E174)</f>
        <v>0</v>
      </c>
      <c r="F172" s="230">
        <f t="shared" si="4"/>
        <v>0</v>
      </c>
      <c r="G172" s="49"/>
    </row>
    <row r="173" spans="1:7" x14ac:dyDescent="0.25">
      <c r="A173" s="22" t="s">
        <v>467</v>
      </c>
      <c r="B173" s="59" t="s">
        <v>468</v>
      </c>
      <c r="C173" s="15"/>
      <c r="D173" s="164">
        <v>0</v>
      </c>
      <c r="E173" s="164">
        <v>0</v>
      </c>
      <c r="F173" s="231">
        <f t="shared" si="4"/>
        <v>0</v>
      </c>
      <c r="G173" s="15"/>
    </row>
    <row r="174" spans="1:7" x14ac:dyDescent="0.25">
      <c r="A174" s="22" t="s">
        <v>469</v>
      </c>
      <c r="B174" s="59" t="s">
        <v>470</v>
      </c>
      <c r="C174" s="15"/>
      <c r="D174" s="164">
        <v>0</v>
      </c>
      <c r="E174" s="164">
        <v>0</v>
      </c>
      <c r="F174" s="231">
        <f t="shared" si="4"/>
        <v>0</v>
      </c>
      <c r="G174" s="15"/>
    </row>
    <row r="175" spans="1:7" s="44" customFormat="1" x14ac:dyDescent="0.25">
      <c r="A175" s="13" t="s">
        <v>471</v>
      </c>
      <c r="B175" s="56" t="s">
        <v>472</v>
      </c>
      <c r="C175" s="49" t="s">
        <v>473</v>
      </c>
      <c r="D175" s="162">
        <f>SUM(D176:D177)</f>
        <v>0</v>
      </c>
      <c r="E175" s="162">
        <f>SUM(E176:E177)</f>
        <v>0</v>
      </c>
      <c r="F175" s="230">
        <f t="shared" si="4"/>
        <v>0</v>
      </c>
      <c r="G175" s="49"/>
    </row>
    <row r="176" spans="1:7" x14ac:dyDescent="0.25">
      <c r="A176" s="22" t="s">
        <v>474</v>
      </c>
      <c r="B176" s="59" t="s">
        <v>475</v>
      </c>
      <c r="C176" s="15"/>
      <c r="D176" s="164">
        <v>0</v>
      </c>
      <c r="E176" s="164">
        <v>0</v>
      </c>
      <c r="F176" s="231">
        <f t="shared" si="4"/>
        <v>0</v>
      </c>
      <c r="G176" s="15"/>
    </row>
    <row r="177" spans="1:7" x14ac:dyDescent="0.25">
      <c r="A177" s="22" t="s">
        <v>476</v>
      </c>
      <c r="B177" s="59" t="s">
        <v>477</v>
      </c>
      <c r="C177" s="15"/>
      <c r="D177" s="164">
        <v>0</v>
      </c>
      <c r="E177" s="164">
        <v>0</v>
      </c>
      <c r="F177" s="231">
        <f t="shared" si="4"/>
        <v>0</v>
      </c>
      <c r="G177" s="15"/>
    </row>
    <row r="178" spans="1:7" s="44" customFormat="1" x14ac:dyDescent="0.25">
      <c r="A178" s="13" t="s">
        <v>478</v>
      </c>
      <c r="B178" s="56" t="s">
        <v>479</v>
      </c>
      <c r="C178" s="49" t="s">
        <v>480</v>
      </c>
      <c r="D178" s="162">
        <f>SUM(D180:D182)</f>
        <v>0</v>
      </c>
      <c r="E178" s="162">
        <f>SUM(E180:E182)</f>
        <v>0</v>
      </c>
      <c r="F178" s="230">
        <f t="shared" si="4"/>
        <v>0</v>
      </c>
      <c r="G178" s="49"/>
    </row>
    <row r="179" spans="1:7" x14ac:dyDescent="0.25">
      <c r="A179" s="22" t="s">
        <v>481</v>
      </c>
      <c r="B179" s="59" t="s">
        <v>482</v>
      </c>
      <c r="C179" s="15"/>
      <c r="D179" s="164">
        <v>0</v>
      </c>
      <c r="E179" s="164">
        <v>0</v>
      </c>
      <c r="F179" s="231">
        <f t="shared" si="4"/>
        <v>0</v>
      </c>
      <c r="G179" s="15"/>
    </row>
    <row r="180" spans="1:7" ht="22.5" x14ac:dyDescent="0.25">
      <c r="A180" s="22" t="s">
        <v>483</v>
      </c>
      <c r="B180" s="59" t="s">
        <v>484</v>
      </c>
      <c r="C180" s="15"/>
      <c r="D180" s="164">
        <v>0</v>
      </c>
      <c r="E180" s="164">
        <v>0</v>
      </c>
      <c r="F180" s="231">
        <f t="shared" si="4"/>
        <v>0</v>
      </c>
      <c r="G180" s="15"/>
    </row>
    <row r="181" spans="1:7" ht="22.5" x14ac:dyDescent="0.25">
      <c r="A181" s="22" t="s">
        <v>485</v>
      </c>
      <c r="B181" s="59" t="s">
        <v>486</v>
      </c>
      <c r="C181" s="15"/>
      <c r="D181" s="164">
        <v>0</v>
      </c>
      <c r="E181" s="164">
        <v>0</v>
      </c>
      <c r="F181" s="231">
        <f t="shared" si="4"/>
        <v>0</v>
      </c>
      <c r="G181" s="15"/>
    </row>
    <row r="182" spans="1:7" x14ac:dyDescent="0.25">
      <c r="A182" s="22" t="s">
        <v>487</v>
      </c>
      <c r="B182" s="59" t="s">
        <v>488</v>
      </c>
      <c r="C182" s="15"/>
      <c r="D182" s="164">
        <v>0</v>
      </c>
      <c r="E182" s="164">
        <v>0</v>
      </c>
      <c r="F182" s="231">
        <f t="shared" si="4"/>
        <v>0</v>
      </c>
      <c r="G182" s="15"/>
    </row>
    <row r="183" spans="1:7" s="44" customFormat="1" x14ac:dyDescent="0.25">
      <c r="A183" s="13" t="s">
        <v>104</v>
      </c>
      <c r="B183" s="56" t="s">
        <v>105</v>
      </c>
      <c r="C183" s="49" t="s">
        <v>489</v>
      </c>
      <c r="D183" s="162">
        <f>SUM(D184:D185)</f>
        <v>63419984</v>
      </c>
      <c r="E183" s="162">
        <f>SUM(E184:E185)</f>
        <v>0</v>
      </c>
      <c r="F183" s="230">
        <v>1</v>
      </c>
      <c r="G183" s="49"/>
    </row>
    <row r="184" spans="1:7" x14ac:dyDescent="0.25">
      <c r="A184" s="22" t="s">
        <v>106</v>
      </c>
      <c r="B184" s="59" t="s">
        <v>107</v>
      </c>
      <c r="C184" s="15"/>
      <c r="D184" s="164">
        <f>+'Balanza de Comprobación'!G59</f>
        <v>63235126</v>
      </c>
      <c r="E184" s="164">
        <v>0</v>
      </c>
      <c r="F184" s="231">
        <v>1</v>
      </c>
      <c r="G184" s="15"/>
    </row>
    <row r="185" spans="1:7" x14ac:dyDescent="0.25">
      <c r="A185" s="22" t="s">
        <v>490</v>
      </c>
      <c r="B185" s="59" t="s">
        <v>491</v>
      </c>
      <c r="C185" s="15"/>
      <c r="D185" s="164">
        <f>+EstadoResultados_Rendimiento!D235</f>
        <v>184858</v>
      </c>
      <c r="E185" s="164">
        <v>0</v>
      </c>
      <c r="F185" s="231">
        <v>1</v>
      </c>
      <c r="G185" s="15"/>
    </row>
    <row r="186" spans="1:7" s="44" customFormat="1" x14ac:dyDescent="0.25">
      <c r="A186" s="13" t="s">
        <v>492</v>
      </c>
      <c r="B186" s="56" t="s">
        <v>493</v>
      </c>
      <c r="C186" s="49"/>
      <c r="D186" s="162">
        <f>+D187+D190</f>
        <v>0</v>
      </c>
      <c r="E186" s="162">
        <f>+E187+E190</f>
        <v>0</v>
      </c>
      <c r="F186" s="230">
        <f t="shared" si="4"/>
        <v>0</v>
      </c>
      <c r="G186" s="49"/>
    </row>
    <row r="187" spans="1:7" s="44" customFormat="1" ht="22.5" x14ac:dyDescent="0.25">
      <c r="A187" s="13" t="s">
        <v>494</v>
      </c>
      <c r="B187" s="56" t="s">
        <v>495</v>
      </c>
      <c r="C187" s="49" t="s">
        <v>496</v>
      </c>
      <c r="D187" s="162">
        <f>SUM(D188:D189)</f>
        <v>0</v>
      </c>
      <c r="E187" s="162">
        <f>SUM(E188:E189)</f>
        <v>0</v>
      </c>
      <c r="F187" s="230">
        <f t="shared" si="4"/>
        <v>0</v>
      </c>
      <c r="G187" s="49"/>
    </row>
    <row r="188" spans="1:7" ht="22.5" x14ac:dyDescent="0.25">
      <c r="A188" s="22" t="s">
        <v>497</v>
      </c>
      <c r="B188" s="59" t="s">
        <v>498</v>
      </c>
      <c r="C188" s="15"/>
      <c r="D188" s="164">
        <v>0</v>
      </c>
      <c r="E188" s="164">
        <v>0</v>
      </c>
      <c r="F188" s="231">
        <f t="shared" si="4"/>
        <v>0</v>
      </c>
      <c r="G188" s="15"/>
    </row>
    <row r="189" spans="1:7" ht="22.5" x14ac:dyDescent="0.25">
      <c r="A189" s="22" t="s">
        <v>499</v>
      </c>
      <c r="B189" s="59" t="s">
        <v>500</v>
      </c>
      <c r="C189" s="15"/>
      <c r="D189" s="164">
        <v>0</v>
      </c>
      <c r="E189" s="164">
        <v>0</v>
      </c>
      <c r="F189" s="231">
        <f t="shared" si="4"/>
        <v>0</v>
      </c>
      <c r="G189" s="15"/>
    </row>
    <row r="190" spans="1:7" s="44" customFormat="1" x14ac:dyDescent="0.25">
      <c r="A190" s="13" t="s">
        <v>501</v>
      </c>
      <c r="B190" s="56" t="s">
        <v>502</v>
      </c>
      <c r="C190" s="49" t="s">
        <v>503</v>
      </c>
      <c r="D190" s="162">
        <f>SUM(D191:D194)</f>
        <v>0</v>
      </c>
      <c r="E190" s="162">
        <f>SUM(E191:E194)</f>
        <v>0</v>
      </c>
      <c r="F190" s="230">
        <f t="shared" si="4"/>
        <v>0</v>
      </c>
      <c r="G190" s="49"/>
    </row>
    <row r="191" spans="1:7" x14ac:dyDescent="0.25">
      <c r="A191" s="22" t="s">
        <v>504</v>
      </c>
      <c r="B191" s="59" t="s">
        <v>505</v>
      </c>
      <c r="C191" s="15"/>
      <c r="D191" s="164">
        <v>0</v>
      </c>
      <c r="E191" s="164">
        <v>0</v>
      </c>
      <c r="F191" s="231">
        <f t="shared" si="4"/>
        <v>0</v>
      </c>
      <c r="G191" s="15"/>
    </row>
    <row r="192" spans="1:7" ht="22.5" x14ac:dyDescent="0.25">
      <c r="A192" s="22" t="s">
        <v>506</v>
      </c>
      <c r="B192" s="59" t="s">
        <v>507</v>
      </c>
      <c r="C192" s="15"/>
      <c r="D192" s="164">
        <v>0</v>
      </c>
      <c r="E192" s="164">
        <v>0</v>
      </c>
      <c r="F192" s="231">
        <f t="shared" si="4"/>
        <v>0</v>
      </c>
      <c r="G192" s="15"/>
    </row>
    <row r="193" spans="1:7" x14ac:dyDescent="0.25">
      <c r="A193" s="22" t="s">
        <v>508</v>
      </c>
      <c r="B193" s="59" t="s">
        <v>509</v>
      </c>
      <c r="C193" s="15"/>
      <c r="D193" s="164">
        <v>0</v>
      </c>
      <c r="E193" s="164">
        <v>0</v>
      </c>
      <c r="F193" s="231">
        <f t="shared" si="4"/>
        <v>0</v>
      </c>
      <c r="G193" s="15"/>
    </row>
    <row r="194" spans="1:7" ht="22.5" x14ac:dyDescent="0.25">
      <c r="A194" s="22" t="s">
        <v>510</v>
      </c>
      <c r="B194" s="59" t="s">
        <v>511</v>
      </c>
      <c r="C194" s="15"/>
      <c r="D194" s="164">
        <v>0</v>
      </c>
      <c r="E194" s="164">
        <v>0</v>
      </c>
      <c r="F194" s="231">
        <f t="shared" si="4"/>
        <v>0</v>
      </c>
      <c r="G194" s="15"/>
    </row>
    <row r="195" spans="1:7" s="44" customFormat="1" ht="15.75" x14ac:dyDescent="0.25">
      <c r="B195" s="33" t="s">
        <v>512</v>
      </c>
      <c r="C195" s="45"/>
      <c r="D195" s="162">
        <f>+D186+D167</f>
        <v>63776384</v>
      </c>
      <c r="E195" s="162">
        <f>+E186+E167</f>
        <v>0</v>
      </c>
      <c r="F195" s="230">
        <v>1</v>
      </c>
      <c r="G195" s="45"/>
    </row>
    <row r="196" spans="1:7" s="44" customFormat="1" ht="15.75" x14ac:dyDescent="0.25">
      <c r="B196" s="33" t="s">
        <v>513</v>
      </c>
      <c r="C196" s="45"/>
      <c r="D196" s="162">
        <f>D195+D163</f>
        <v>74298047</v>
      </c>
      <c r="E196" s="162">
        <f>E195+E163</f>
        <v>0</v>
      </c>
      <c r="F196" s="230">
        <v>1</v>
      </c>
      <c r="G196" s="45"/>
    </row>
    <row r="197" spans="1:7" ht="15.75" x14ac:dyDescent="0.25">
      <c r="B197" s="33"/>
      <c r="C197" s="15"/>
      <c r="D197" s="156">
        <f>+D196-D11</f>
        <v>0</v>
      </c>
      <c r="F197" s="232"/>
      <c r="G197" s="15"/>
    </row>
    <row r="198" spans="1:7" x14ac:dyDescent="0.25">
      <c r="C198" s="15"/>
      <c r="G198" s="15"/>
    </row>
    <row r="199" spans="1:7" s="169" customFormat="1" x14ac:dyDescent="0.25">
      <c r="A199" s="40" t="str">
        <f>+'Balanza de Comprobación'!A99</f>
        <v>Realizado por:</v>
      </c>
      <c r="B199" s="40"/>
      <c r="C199" s="40"/>
      <c r="D199" s="40" t="str">
        <f>+'Balanza de Comprobación'!D99</f>
        <v>Aprobado por:</v>
      </c>
      <c r="E199" s="40"/>
      <c r="F199" s="181"/>
      <c r="G199" s="180"/>
    </row>
    <row r="200" spans="1:7" x14ac:dyDescent="0.25">
      <c r="A200" s="40"/>
      <c r="B200" s="40" t="str">
        <f>+'Balanza de Comprobación'!B100</f>
        <v xml:space="preserve">Licda. Karla Zúñiga Villalobos </v>
      </c>
      <c r="C200" s="40"/>
      <c r="D200" s="40"/>
      <c r="E200" s="40" t="str">
        <f>+'Balanza de Comprobación'!E100</f>
        <v xml:space="preserve">Lic. Alexander Cascante Alfaro. </v>
      </c>
      <c r="G200" s="15"/>
    </row>
    <row r="201" spans="1:7" x14ac:dyDescent="0.25">
      <c r="A201" s="40"/>
      <c r="B201" s="40"/>
      <c r="C201" s="40"/>
      <c r="D201" s="40"/>
      <c r="E201" s="40"/>
      <c r="G201" s="15"/>
    </row>
    <row r="202" spans="1:7" x14ac:dyDescent="0.25">
      <c r="C202" s="15"/>
      <c r="G202" s="15"/>
    </row>
    <row r="203" spans="1:7" x14ac:dyDescent="0.25">
      <c r="C203" s="15"/>
      <c r="G203" s="15"/>
    </row>
    <row r="204" spans="1:7" x14ac:dyDescent="0.25">
      <c r="C204" s="15"/>
      <c r="G204" s="15"/>
    </row>
    <row r="205" spans="1:7" x14ac:dyDescent="0.25">
      <c r="C205" s="15"/>
      <c r="G205" s="15"/>
    </row>
    <row r="206" spans="1:7" x14ac:dyDescent="0.25">
      <c r="C206" s="15"/>
      <c r="G206" s="15"/>
    </row>
    <row r="207" spans="1:7" x14ac:dyDescent="0.25">
      <c r="C207" s="15"/>
      <c r="G207" s="15"/>
    </row>
    <row r="208" spans="1:7" x14ac:dyDescent="0.25">
      <c r="C208" s="15"/>
      <c r="G208" s="15"/>
    </row>
    <row r="209" spans="3:7" x14ac:dyDescent="0.25">
      <c r="C209" s="15"/>
      <c r="G209" s="15"/>
    </row>
    <row r="210" spans="3:7" x14ac:dyDescent="0.25">
      <c r="C210" s="15"/>
      <c r="G210" s="15"/>
    </row>
    <row r="211" spans="3:7" x14ac:dyDescent="0.25">
      <c r="C211" s="15"/>
      <c r="G211" s="15"/>
    </row>
    <row r="212" spans="3:7" x14ac:dyDescent="0.25">
      <c r="C212" s="15"/>
      <c r="G212" s="15"/>
    </row>
    <row r="213" spans="3:7" x14ac:dyDescent="0.25">
      <c r="C213" s="15"/>
      <c r="G213" s="15"/>
    </row>
    <row r="214" spans="3:7" x14ac:dyDescent="0.25">
      <c r="C214" s="15"/>
      <c r="G214" s="15"/>
    </row>
    <row r="215" spans="3:7" x14ac:dyDescent="0.25">
      <c r="C215" s="15"/>
      <c r="G215" s="15"/>
    </row>
    <row r="216" spans="3:7" x14ac:dyDescent="0.25">
      <c r="C216" s="15"/>
      <c r="G216" s="15"/>
    </row>
    <row r="217" spans="3:7" x14ac:dyDescent="0.25">
      <c r="C217" s="15"/>
      <c r="G217" s="15"/>
    </row>
  </sheetData>
  <mergeCells count="4">
    <mergeCell ref="A3:F3"/>
    <mergeCell ref="A4:F4"/>
    <mergeCell ref="A5:F5"/>
    <mergeCell ref="A2:F2"/>
  </mergeCells>
  <dataValidations disablePrompts="1" count="1">
    <dataValidation type="textLength" allowBlank="1" showInputMessage="1" showErrorMessage="1" error="No debe exceder en 50 caracteres el texto breve" sqref="B141:B142 IX141:IX142 ST141:ST142 ACP141:ACP142 AML141:AML142 AWH141:AWH142 BGD141:BGD142 BPZ141:BPZ142 BZV141:BZV142 CJR141:CJR142 CTN141:CTN142 DDJ141:DDJ142 DNF141:DNF142 DXB141:DXB142 EGX141:EGX142 EQT141:EQT142 FAP141:FAP142 FKL141:FKL142 FUH141:FUH142 GED141:GED142 GNZ141:GNZ142 GXV141:GXV142 HHR141:HHR142 HRN141:HRN142 IBJ141:IBJ142 ILF141:ILF142 IVB141:IVB142 JEX141:JEX142 JOT141:JOT142 JYP141:JYP142 KIL141:KIL142 KSH141:KSH142 LCD141:LCD142 LLZ141:LLZ142 LVV141:LVV142 MFR141:MFR142 MPN141:MPN142 MZJ141:MZJ142 NJF141:NJF142 NTB141:NTB142 OCX141:OCX142 OMT141:OMT142 OWP141:OWP142 PGL141:PGL142 PQH141:PQH142 QAD141:QAD142 QJZ141:QJZ142 QTV141:QTV142 RDR141:RDR142 RNN141:RNN142 RXJ141:RXJ142 SHF141:SHF142 SRB141:SRB142 TAX141:TAX142 TKT141:TKT142 TUP141:TUP142 UEL141:UEL142 UOH141:UOH142 UYD141:UYD142 VHZ141:VHZ142 VRV141:VRV142 WBR141:WBR142 WLN141:WLN142 WVJ141:WVJ142 B65676:B65677 IX65676:IX65677 ST65676:ST65677 ACP65676:ACP65677 AML65676:AML65677 AWH65676:AWH65677 BGD65676:BGD65677 BPZ65676:BPZ65677 BZV65676:BZV65677 CJR65676:CJR65677 CTN65676:CTN65677 DDJ65676:DDJ65677 DNF65676:DNF65677 DXB65676:DXB65677 EGX65676:EGX65677 EQT65676:EQT65677 FAP65676:FAP65677 FKL65676:FKL65677 FUH65676:FUH65677 GED65676:GED65677 GNZ65676:GNZ65677 GXV65676:GXV65677 HHR65676:HHR65677 HRN65676:HRN65677 IBJ65676:IBJ65677 ILF65676:ILF65677 IVB65676:IVB65677 JEX65676:JEX65677 JOT65676:JOT65677 JYP65676:JYP65677 KIL65676:KIL65677 KSH65676:KSH65677 LCD65676:LCD65677 LLZ65676:LLZ65677 LVV65676:LVV65677 MFR65676:MFR65677 MPN65676:MPN65677 MZJ65676:MZJ65677 NJF65676:NJF65677 NTB65676:NTB65677 OCX65676:OCX65677 OMT65676:OMT65677 OWP65676:OWP65677 PGL65676:PGL65677 PQH65676:PQH65677 QAD65676:QAD65677 QJZ65676:QJZ65677 QTV65676:QTV65677 RDR65676:RDR65677 RNN65676:RNN65677 RXJ65676:RXJ65677 SHF65676:SHF65677 SRB65676:SRB65677 TAX65676:TAX65677 TKT65676:TKT65677 TUP65676:TUP65677 UEL65676:UEL65677 UOH65676:UOH65677 UYD65676:UYD65677 VHZ65676:VHZ65677 VRV65676:VRV65677 WBR65676:WBR65677 WLN65676:WLN65677 WVJ65676:WVJ65677 B131212:B131213 IX131212:IX131213 ST131212:ST131213 ACP131212:ACP131213 AML131212:AML131213 AWH131212:AWH131213 BGD131212:BGD131213 BPZ131212:BPZ131213 BZV131212:BZV131213 CJR131212:CJR131213 CTN131212:CTN131213 DDJ131212:DDJ131213 DNF131212:DNF131213 DXB131212:DXB131213 EGX131212:EGX131213 EQT131212:EQT131213 FAP131212:FAP131213 FKL131212:FKL131213 FUH131212:FUH131213 GED131212:GED131213 GNZ131212:GNZ131213 GXV131212:GXV131213 HHR131212:HHR131213 HRN131212:HRN131213 IBJ131212:IBJ131213 ILF131212:ILF131213 IVB131212:IVB131213 JEX131212:JEX131213 JOT131212:JOT131213 JYP131212:JYP131213 KIL131212:KIL131213 KSH131212:KSH131213 LCD131212:LCD131213 LLZ131212:LLZ131213 LVV131212:LVV131213 MFR131212:MFR131213 MPN131212:MPN131213 MZJ131212:MZJ131213 NJF131212:NJF131213 NTB131212:NTB131213 OCX131212:OCX131213 OMT131212:OMT131213 OWP131212:OWP131213 PGL131212:PGL131213 PQH131212:PQH131213 QAD131212:QAD131213 QJZ131212:QJZ131213 QTV131212:QTV131213 RDR131212:RDR131213 RNN131212:RNN131213 RXJ131212:RXJ131213 SHF131212:SHF131213 SRB131212:SRB131213 TAX131212:TAX131213 TKT131212:TKT131213 TUP131212:TUP131213 UEL131212:UEL131213 UOH131212:UOH131213 UYD131212:UYD131213 VHZ131212:VHZ131213 VRV131212:VRV131213 WBR131212:WBR131213 WLN131212:WLN131213 WVJ131212:WVJ131213 B196748:B196749 IX196748:IX196749 ST196748:ST196749 ACP196748:ACP196749 AML196748:AML196749 AWH196748:AWH196749 BGD196748:BGD196749 BPZ196748:BPZ196749 BZV196748:BZV196749 CJR196748:CJR196749 CTN196748:CTN196749 DDJ196748:DDJ196749 DNF196748:DNF196749 DXB196748:DXB196749 EGX196748:EGX196749 EQT196748:EQT196749 FAP196748:FAP196749 FKL196748:FKL196749 FUH196748:FUH196749 GED196748:GED196749 GNZ196748:GNZ196749 GXV196748:GXV196749 HHR196748:HHR196749 HRN196748:HRN196749 IBJ196748:IBJ196749 ILF196748:ILF196749 IVB196748:IVB196749 JEX196748:JEX196749 JOT196748:JOT196749 JYP196748:JYP196749 KIL196748:KIL196749 KSH196748:KSH196749 LCD196748:LCD196749 LLZ196748:LLZ196749 LVV196748:LVV196749 MFR196748:MFR196749 MPN196748:MPN196749 MZJ196748:MZJ196749 NJF196748:NJF196749 NTB196748:NTB196749 OCX196748:OCX196749 OMT196748:OMT196749 OWP196748:OWP196749 PGL196748:PGL196749 PQH196748:PQH196749 QAD196748:QAD196749 QJZ196748:QJZ196749 QTV196748:QTV196749 RDR196748:RDR196749 RNN196748:RNN196749 RXJ196748:RXJ196749 SHF196748:SHF196749 SRB196748:SRB196749 TAX196748:TAX196749 TKT196748:TKT196749 TUP196748:TUP196749 UEL196748:UEL196749 UOH196748:UOH196749 UYD196748:UYD196749 VHZ196748:VHZ196749 VRV196748:VRV196749 WBR196748:WBR196749 WLN196748:WLN196749 WVJ196748:WVJ196749 B262284:B262285 IX262284:IX262285 ST262284:ST262285 ACP262284:ACP262285 AML262284:AML262285 AWH262284:AWH262285 BGD262284:BGD262285 BPZ262284:BPZ262285 BZV262284:BZV262285 CJR262284:CJR262285 CTN262284:CTN262285 DDJ262284:DDJ262285 DNF262284:DNF262285 DXB262284:DXB262285 EGX262284:EGX262285 EQT262284:EQT262285 FAP262284:FAP262285 FKL262284:FKL262285 FUH262284:FUH262285 GED262284:GED262285 GNZ262284:GNZ262285 GXV262284:GXV262285 HHR262284:HHR262285 HRN262284:HRN262285 IBJ262284:IBJ262285 ILF262284:ILF262285 IVB262284:IVB262285 JEX262284:JEX262285 JOT262284:JOT262285 JYP262284:JYP262285 KIL262284:KIL262285 KSH262284:KSH262285 LCD262284:LCD262285 LLZ262284:LLZ262285 LVV262284:LVV262285 MFR262284:MFR262285 MPN262284:MPN262285 MZJ262284:MZJ262285 NJF262284:NJF262285 NTB262284:NTB262285 OCX262284:OCX262285 OMT262284:OMT262285 OWP262284:OWP262285 PGL262284:PGL262285 PQH262284:PQH262285 QAD262284:QAD262285 QJZ262284:QJZ262285 QTV262284:QTV262285 RDR262284:RDR262285 RNN262284:RNN262285 RXJ262284:RXJ262285 SHF262284:SHF262285 SRB262284:SRB262285 TAX262284:TAX262285 TKT262284:TKT262285 TUP262284:TUP262285 UEL262284:UEL262285 UOH262284:UOH262285 UYD262284:UYD262285 VHZ262284:VHZ262285 VRV262284:VRV262285 WBR262284:WBR262285 WLN262284:WLN262285 WVJ262284:WVJ262285 B327820:B327821 IX327820:IX327821 ST327820:ST327821 ACP327820:ACP327821 AML327820:AML327821 AWH327820:AWH327821 BGD327820:BGD327821 BPZ327820:BPZ327821 BZV327820:BZV327821 CJR327820:CJR327821 CTN327820:CTN327821 DDJ327820:DDJ327821 DNF327820:DNF327821 DXB327820:DXB327821 EGX327820:EGX327821 EQT327820:EQT327821 FAP327820:FAP327821 FKL327820:FKL327821 FUH327820:FUH327821 GED327820:GED327821 GNZ327820:GNZ327821 GXV327820:GXV327821 HHR327820:HHR327821 HRN327820:HRN327821 IBJ327820:IBJ327821 ILF327820:ILF327821 IVB327820:IVB327821 JEX327820:JEX327821 JOT327820:JOT327821 JYP327820:JYP327821 KIL327820:KIL327821 KSH327820:KSH327821 LCD327820:LCD327821 LLZ327820:LLZ327821 LVV327820:LVV327821 MFR327820:MFR327821 MPN327820:MPN327821 MZJ327820:MZJ327821 NJF327820:NJF327821 NTB327820:NTB327821 OCX327820:OCX327821 OMT327820:OMT327821 OWP327820:OWP327821 PGL327820:PGL327821 PQH327820:PQH327821 QAD327820:QAD327821 QJZ327820:QJZ327821 QTV327820:QTV327821 RDR327820:RDR327821 RNN327820:RNN327821 RXJ327820:RXJ327821 SHF327820:SHF327821 SRB327820:SRB327821 TAX327820:TAX327821 TKT327820:TKT327821 TUP327820:TUP327821 UEL327820:UEL327821 UOH327820:UOH327821 UYD327820:UYD327821 VHZ327820:VHZ327821 VRV327820:VRV327821 WBR327820:WBR327821 WLN327820:WLN327821 WVJ327820:WVJ327821 B393356:B393357 IX393356:IX393357 ST393356:ST393357 ACP393356:ACP393357 AML393356:AML393357 AWH393356:AWH393357 BGD393356:BGD393357 BPZ393356:BPZ393357 BZV393356:BZV393357 CJR393356:CJR393357 CTN393356:CTN393357 DDJ393356:DDJ393357 DNF393356:DNF393357 DXB393356:DXB393357 EGX393356:EGX393357 EQT393356:EQT393357 FAP393356:FAP393357 FKL393356:FKL393357 FUH393356:FUH393357 GED393356:GED393357 GNZ393356:GNZ393357 GXV393356:GXV393357 HHR393356:HHR393357 HRN393356:HRN393357 IBJ393356:IBJ393357 ILF393356:ILF393357 IVB393356:IVB393357 JEX393356:JEX393357 JOT393356:JOT393357 JYP393356:JYP393357 KIL393356:KIL393357 KSH393356:KSH393357 LCD393356:LCD393357 LLZ393356:LLZ393357 LVV393356:LVV393357 MFR393356:MFR393357 MPN393356:MPN393357 MZJ393356:MZJ393357 NJF393356:NJF393357 NTB393356:NTB393357 OCX393356:OCX393357 OMT393356:OMT393357 OWP393356:OWP393357 PGL393356:PGL393357 PQH393356:PQH393357 QAD393356:QAD393357 QJZ393356:QJZ393357 QTV393356:QTV393357 RDR393356:RDR393357 RNN393356:RNN393357 RXJ393356:RXJ393357 SHF393356:SHF393357 SRB393356:SRB393357 TAX393356:TAX393357 TKT393356:TKT393357 TUP393356:TUP393357 UEL393356:UEL393357 UOH393356:UOH393357 UYD393356:UYD393357 VHZ393356:VHZ393357 VRV393356:VRV393357 WBR393356:WBR393357 WLN393356:WLN393357 WVJ393356:WVJ393357 B458892:B458893 IX458892:IX458893 ST458892:ST458893 ACP458892:ACP458893 AML458892:AML458893 AWH458892:AWH458893 BGD458892:BGD458893 BPZ458892:BPZ458893 BZV458892:BZV458893 CJR458892:CJR458893 CTN458892:CTN458893 DDJ458892:DDJ458893 DNF458892:DNF458893 DXB458892:DXB458893 EGX458892:EGX458893 EQT458892:EQT458893 FAP458892:FAP458893 FKL458892:FKL458893 FUH458892:FUH458893 GED458892:GED458893 GNZ458892:GNZ458893 GXV458892:GXV458893 HHR458892:HHR458893 HRN458892:HRN458893 IBJ458892:IBJ458893 ILF458892:ILF458893 IVB458892:IVB458893 JEX458892:JEX458893 JOT458892:JOT458893 JYP458892:JYP458893 KIL458892:KIL458893 KSH458892:KSH458893 LCD458892:LCD458893 LLZ458892:LLZ458893 LVV458892:LVV458893 MFR458892:MFR458893 MPN458892:MPN458893 MZJ458892:MZJ458893 NJF458892:NJF458893 NTB458892:NTB458893 OCX458892:OCX458893 OMT458892:OMT458893 OWP458892:OWP458893 PGL458892:PGL458893 PQH458892:PQH458893 QAD458892:QAD458893 QJZ458892:QJZ458893 QTV458892:QTV458893 RDR458892:RDR458893 RNN458892:RNN458893 RXJ458892:RXJ458893 SHF458892:SHF458893 SRB458892:SRB458893 TAX458892:TAX458893 TKT458892:TKT458893 TUP458892:TUP458893 UEL458892:UEL458893 UOH458892:UOH458893 UYD458892:UYD458893 VHZ458892:VHZ458893 VRV458892:VRV458893 WBR458892:WBR458893 WLN458892:WLN458893 WVJ458892:WVJ458893 B524428:B524429 IX524428:IX524429 ST524428:ST524429 ACP524428:ACP524429 AML524428:AML524429 AWH524428:AWH524429 BGD524428:BGD524429 BPZ524428:BPZ524429 BZV524428:BZV524429 CJR524428:CJR524429 CTN524428:CTN524429 DDJ524428:DDJ524429 DNF524428:DNF524429 DXB524428:DXB524429 EGX524428:EGX524429 EQT524428:EQT524429 FAP524428:FAP524429 FKL524428:FKL524429 FUH524428:FUH524429 GED524428:GED524429 GNZ524428:GNZ524429 GXV524428:GXV524429 HHR524428:HHR524429 HRN524428:HRN524429 IBJ524428:IBJ524429 ILF524428:ILF524429 IVB524428:IVB524429 JEX524428:JEX524429 JOT524428:JOT524429 JYP524428:JYP524429 KIL524428:KIL524429 KSH524428:KSH524429 LCD524428:LCD524429 LLZ524428:LLZ524429 LVV524428:LVV524429 MFR524428:MFR524429 MPN524428:MPN524429 MZJ524428:MZJ524429 NJF524428:NJF524429 NTB524428:NTB524429 OCX524428:OCX524429 OMT524428:OMT524429 OWP524428:OWP524429 PGL524428:PGL524429 PQH524428:PQH524429 QAD524428:QAD524429 QJZ524428:QJZ524429 QTV524428:QTV524429 RDR524428:RDR524429 RNN524428:RNN524429 RXJ524428:RXJ524429 SHF524428:SHF524429 SRB524428:SRB524429 TAX524428:TAX524429 TKT524428:TKT524429 TUP524428:TUP524429 UEL524428:UEL524429 UOH524428:UOH524429 UYD524428:UYD524429 VHZ524428:VHZ524429 VRV524428:VRV524429 WBR524428:WBR524429 WLN524428:WLN524429 WVJ524428:WVJ524429 B589964:B589965 IX589964:IX589965 ST589964:ST589965 ACP589964:ACP589965 AML589964:AML589965 AWH589964:AWH589965 BGD589964:BGD589965 BPZ589964:BPZ589965 BZV589964:BZV589965 CJR589964:CJR589965 CTN589964:CTN589965 DDJ589964:DDJ589965 DNF589964:DNF589965 DXB589964:DXB589965 EGX589964:EGX589965 EQT589964:EQT589965 FAP589964:FAP589965 FKL589964:FKL589965 FUH589964:FUH589965 GED589964:GED589965 GNZ589964:GNZ589965 GXV589964:GXV589965 HHR589964:HHR589965 HRN589964:HRN589965 IBJ589964:IBJ589965 ILF589964:ILF589965 IVB589964:IVB589965 JEX589964:JEX589965 JOT589964:JOT589965 JYP589964:JYP589965 KIL589964:KIL589965 KSH589964:KSH589965 LCD589964:LCD589965 LLZ589964:LLZ589965 LVV589964:LVV589965 MFR589964:MFR589965 MPN589964:MPN589965 MZJ589964:MZJ589965 NJF589964:NJF589965 NTB589964:NTB589965 OCX589964:OCX589965 OMT589964:OMT589965 OWP589964:OWP589965 PGL589964:PGL589965 PQH589964:PQH589965 QAD589964:QAD589965 QJZ589964:QJZ589965 QTV589964:QTV589965 RDR589964:RDR589965 RNN589964:RNN589965 RXJ589964:RXJ589965 SHF589964:SHF589965 SRB589964:SRB589965 TAX589964:TAX589965 TKT589964:TKT589965 TUP589964:TUP589965 UEL589964:UEL589965 UOH589964:UOH589965 UYD589964:UYD589965 VHZ589964:VHZ589965 VRV589964:VRV589965 WBR589964:WBR589965 WLN589964:WLN589965 WVJ589964:WVJ589965 B655500:B655501 IX655500:IX655501 ST655500:ST655501 ACP655500:ACP655501 AML655500:AML655501 AWH655500:AWH655501 BGD655500:BGD655501 BPZ655500:BPZ655501 BZV655500:BZV655501 CJR655500:CJR655501 CTN655500:CTN655501 DDJ655500:DDJ655501 DNF655500:DNF655501 DXB655500:DXB655501 EGX655500:EGX655501 EQT655500:EQT655501 FAP655500:FAP655501 FKL655500:FKL655501 FUH655500:FUH655501 GED655500:GED655501 GNZ655500:GNZ655501 GXV655500:GXV655501 HHR655500:HHR655501 HRN655500:HRN655501 IBJ655500:IBJ655501 ILF655500:ILF655501 IVB655500:IVB655501 JEX655500:JEX655501 JOT655500:JOT655501 JYP655500:JYP655501 KIL655500:KIL655501 KSH655500:KSH655501 LCD655500:LCD655501 LLZ655500:LLZ655501 LVV655500:LVV655501 MFR655500:MFR655501 MPN655500:MPN655501 MZJ655500:MZJ655501 NJF655500:NJF655501 NTB655500:NTB655501 OCX655500:OCX655501 OMT655500:OMT655501 OWP655500:OWP655501 PGL655500:PGL655501 PQH655500:PQH655501 QAD655500:QAD655501 QJZ655500:QJZ655501 QTV655500:QTV655501 RDR655500:RDR655501 RNN655500:RNN655501 RXJ655500:RXJ655501 SHF655500:SHF655501 SRB655500:SRB655501 TAX655500:TAX655501 TKT655500:TKT655501 TUP655500:TUP655501 UEL655500:UEL655501 UOH655500:UOH655501 UYD655500:UYD655501 VHZ655500:VHZ655501 VRV655500:VRV655501 WBR655500:WBR655501 WLN655500:WLN655501 WVJ655500:WVJ655501 B721036:B721037 IX721036:IX721037 ST721036:ST721037 ACP721036:ACP721037 AML721036:AML721037 AWH721036:AWH721037 BGD721036:BGD721037 BPZ721036:BPZ721037 BZV721036:BZV721037 CJR721036:CJR721037 CTN721036:CTN721037 DDJ721036:DDJ721037 DNF721036:DNF721037 DXB721036:DXB721037 EGX721036:EGX721037 EQT721036:EQT721037 FAP721036:FAP721037 FKL721036:FKL721037 FUH721036:FUH721037 GED721036:GED721037 GNZ721036:GNZ721037 GXV721036:GXV721037 HHR721036:HHR721037 HRN721036:HRN721037 IBJ721036:IBJ721037 ILF721036:ILF721037 IVB721036:IVB721037 JEX721036:JEX721037 JOT721036:JOT721037 JYP721036:JYP721037 KIL721036:KIL721037 KSH721036:KSH721037 LCD721036:LCD721037 LLZ721036:LLZ721037 LVV721036:LVV721037 MFR721036:MFR721037 MPN721036:MPN721037 MZJ721036:MZJ721037 NJF721036:NJF721037 NTB721036:NTB721037 OCX721036:OCX721037 OMT721036:OMT721037 OWP721036:OWP721037 PGL721036:PGL721037 PQH721036:PQH721037 QAD721036:QAD721037 QJZ721036:QJZ721037 QTV721036:QTV721037 RDR721036:RDR721037 RNN721036:RNN721037 RXJ721036:RXJ721037 SHF721036:SHF721037 SRB721036:SRB721037 TAX721036:TAX721037 TKT721036:TKT721037 TUP721036:TUP721037 UEL721036:UEL721037 UOH721036:UOH721037 UYD721036:UYD721037 VHZ721036:VHZ721037 VRV721036:VRV721037 WBR721036:WBR721037 WLN721036:WLN721037 WVJ721036:WVJ721037 B786572:B786573 IX786572:IX786573 ST786572:ST786573 ACP786572:ACP786573 AML786572:AML786573 AWH786572:AWH786573 BGD786572:BGD786573 BPZ786572:BPZ786573 BZV786572:BZV786573 CJR786572:CJR786573 CTN786572:CTN786573 DDJ786572:DDJ786573 DNF786572:DNF786573 DXB786572:DXB786573 EGX786572:EGX786573 EQT786572:EQT786573 FAP786572:FAP786573 FKL786572:FKL786573 FUH786572:FUH786573 GED786572:GED786573 GNZ786572:GNZ786573 GXV786572:GXV786573 HHR786572:HHR786573 HRN786572:HRN786573 IBJ786572:IBJ786573 ILF786572:ILF786573 IVB786572:IVB786573 JEX786572:JEX786573 JOT786572:JOT786573 JYP786572:JYP786573 KIL786572:KIL786573 KSH786572:KSH786573 LCD786572:LCD786573 LLZ786572:LLZ786573 LVV786572:LVV786573 MFR786572:MFR786573 MPN786572:MPN786573 MZJ786572:MZJ786573 NJF786572:NJF786573 NTB786572:NTB786573 OCX786572:OCX786573 OMT786572:OMT786573 OWP786572:OWP786573 PGL786572:PGL786573 PQH786572:PQH786573 QAD786572:QAD786573 QJZ786572:QJZ786573 QTV786572:QTV786573 RDR786572:RDR786573 RNN786572:RNN786573 RXJ786572:RXJ786573 SHF786572:SHF786573 SRB786572:SRB786573 TAX786572:TAX786573 TKT786572:TKT786573 TUP786572:TUP786573 UEL786572:UEL786573 UOH786572:UOH786573 UYD786572:UYD786573 VHZ786572:VHZ786573 VRV786572:VRV786573 WBR786572:WBR786573 WLN786572:WLN786573 WVJ786572:WVJ786573 B852108:B852109 IX852108:IX852109 ST852108:ST852109 ACP852108:ACP852109 AML852108:AML852109 AWH852108:AWH852109 BGD852108:BGD852109 BPZ852108:BPZ852109 BZV852108:BZV852109 CJR852108:CJR852109 CTN852108:CTN852109 DDJ852108:DDJ852109 DNF852108:DNF852109 DXB852108:DXB852109 EGX852108:EGX852109 EQT852108:EQT852109 FAP852108:FAP852109 FKL852108:FKL852109 FUH852108:FUH852109 GED852108:GED852109 GNZ852108:GNZ852109 GXV852108:GXV852109 HHR852108:HHR852109 HRN852108:HRN852109 IBJ852108:IBJ852109 ILF852108:ILF852109 IVB852108:IVB852109 JEX852108:JEX852109 JOT852108:JOT852109 JYP852108:JYP852109 KIL852108:KIL852109 KSH852108:KSH852109 LCD852108:LCD852109 LLZ852108:LLZ852109 LVV852108:LVV852109 MFR852108:MFR852109 MPN852108:MPN852109 MZJ852108:MZJ852109 NJF852108:NJF852109 NTB852108:NTB852109 OCX852108:OCX852109 OMT852108:OMT852109 OWP852108:OWP852109 PGL852108:PGL852109 PQH852108:PQH852109 QAD852108:QAD852109 QJZ852108:QJZ852109 QTV852108:QTV852109 RDR852108:RDR852109 RNN852108:RNN852109 RXJ852108:RXJ852109 SHF852108:SHF852109 SRB852108:SRB852109 TAX852108:TAX852109 TKT852108:TKT852109 TUP852108:TUP852109 UEL852108:UEL852109 UOH852108:UOH852109 UYD852108:UYD852109 VHZ852108:VHZ852109 VRV852108:VRV852109 WBR852108:WBR852109 WLN852108:WLN852109 WVJ852108:WVJ852109 B917644:B917645 IX917644:IX917645 ST917644:ST917645 ACP917644:ACP917645 AML917644:AML917645 AWH917644:AWH917645 BGD917644:BGD917645 BPZ917644:BPZ917645 BZV917644:BZV917645 CJR917644:CJR917645 CTN917644:CTN917645 DDJ917644:DDJ917645 DNF917644:DNF917645 DXB917644:DXB917645 EGX917644:EGX917645 EQT917644:EQT917645 FAP917644:FAP917645 FKL917644:FKL917645 FUH917644:FUH917645 GED917644:GED917645 GNZ917644:GNZ917645 GXV917644:GXV917645 HHR917644:HHR917645 HRN917644:HRN917645 IBJ917644:IBJ917645 ILF917644:ILF917645 IVB917644:IVB917645 JEX917644:JEX917645 JOT917644:JOT917645 JYP917644:JYP917645 KIL917644:KIL917645 KSH917644:KSH917645 LCD917644:LCD917645 LLZ917644:LLZ917645 LVV917644:LVV917645 MFR917644:MFR917645 MPN917644:MPN917645 MZJ917644:MZJ917645 NJF917644:NJF917645 NTB917644:NTB917645 OCX917644:OCX917645 OMT917644:OMT917645 OWP917644:OWP917645 PGL917644:PGL917645 PQH917644:PQH917645 QAD917644:QAD917645 QJZ917644:QJZ917645 QTV917644:QTV917645 RDR917644:RDR917645 RNN917644:RNN917645 RXJ917644:RXJ917645 SHF917644:SHF917645 SRB917644:SRB917645 TAX917644:TAX917645 TKT917644:TKT917645 TUP917644:TUP917645 UEL917644:UEL917645 UOH917644:UOH917645 UYD917644:UYD917645 VHZ917644:VHZ917645 VRV917644:VRV917645 WBR917644:WBR917645 WLN917644:WLN917645 WVJ917644:WVJ917645 B983180:B983181 IX983180:IX983181 ST983180:ST983181 ACP983180:ACP983181 AML983180:AML983181 AWH983180:AWH983181 BGD983180:BGD983181 BPZ983180:BPZ983181 BZV983180:BZV983181 CJR983180:CJR983181 CTN983180:CTN983181 DDJ983180:DDJ983181 DNF983180:DNF983181 DXB983180:DXB983181 EGX983180:EGX983181 EQT983180:EQT983181 FAP983180:FAP983181 FKL983180:FKL983181 FUH983180:FUH983181 GED983180:GED983181 GNZ983180:GNZ983181 GXV983180:GXV983181 HHR983180:HHR983181 HRN983180:HRN983181 IBJ983180:IBJ983181 ILF983180:ILF983181 IVB983180:IVB983181 JEX983180:JEX983181 JOT983180:JOT983181 JYP983180:JYP983181 KIL983180:KIL983181 KSH983180:KSH983181 LCD983180:LCD983181 LLZ983180:LLZ983181 LVV983180:LVV983181 MFR983180:MFR983181 MPN983180:MPN983181 MZJ983180:MZJ983181 NJF983180:NJF983181 NTB983180:NTB983181 OCX983180:OCX983181 OMT983180:OMT983181 OWP983180:OWP983181 PGL983180:PGL983181 PQH983180:PQH983181 QAD983180:QAD983181 QJZ983180:QJZ983181 QTV983180:QTV983181 RDR983180:RDR983181 RNN983180:RNN983181 RXJ983180:RXJ983181 SHF983180:SHF983181 SRB983180:SRB983181 TAX983180:TAX983181 TKT983180:TKT983181 TUP983180:TUP983181 UEL983180:UEL983181 UOH983180:UOH983181 UYD983180:UYD983181 VHZ983180:VHZ983181 VRV983180:VRV983181 WBR983180:WBR983181 WLN983180:WLN983181 WVJ983180:WVJ983181">
      <formula1>1</formula1>
      <formula2>50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  <ignoredErrors>
    <ignoredError sqref="C12:C190" numberStoredAsText="1"/>
    <ignoredError sqref="D38 D178:E17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7"/>
  <sheetViews>
    <sheetView workbookViewId="0">
      <selection activeCell="A239" sqref="A239:F241"/>
    </sheetView>
  </sheetViews>
  <sheetFormatPr baseColWidth="10" defaultColWidth="11.42578125" defaultRowHeight="15" x14ac:dyDescent="0.25"/>
  <cols>
    <col min="1" max="1" width="11.42578125" style="16"/>
    <col min="2" max="2" width="52.5703125" style="16" customWidth="1"/>
    <col min="3" max="3" width="6.42578125" style="16" bestFit="1" customWidth="1"/>
    <col min="4" max="4" width="12.7109375" style="156" bestFit="1" customWidth="1"/>
    <col min="5" max="5" width="11.42578125" style="158" bestFit="1" customWidth="1"/>
    <col min="6" max="6" width="14.42578125" style="41" bestFit="1" customWidth="1"/>
    <col min="7" max="257" width="11.42578125" style="16"/>
    <col min="258" max="258" width="62.5703125" style="16" customWidth="1"/>
    <col min="259" max="261" width="11.42578125" style="16"/>
    <col min="262" max="262" width="14" style="16" customWidth="1"/>
    <col min="263" max="513" width="11.42578125" style="16"/>
    <col min="514" max="514" width="62.5703125" style="16" customWidth="1"/>
    <col min="515" max="517" width="11.42578125" style="16"/>
    <col min="518" max="518" width="14" style="16" customWidth="1"/>
    <col min="519" max="769" width="11.42578125" style="16"/>
    <col min="770" max="770" width="62.5703125" style="16" customWidth="1"/>
    <col min="771" max="773" width="11.42578125" style="16"/>
    <col min="774" max="774" width="14" style="16" customWidth="1"/>
    <col min="775" max="1025" width="11.42578125" style="16"/>
    <col min="1026" max="1026" width="62.5703125" style="16" customWidth="1"/>
    <col min="1027" max="1029" width="11.42578125" style="16"/>
    <col min="1030" max="1030" width="14" style="16" customWidth="1"/>
    <col min="1031" max="1281" width="11.42578125" style="16"/>
    <col min="1282" max="1282" width="62.5703125" style="16" customWidth="1"/>
    <col min="1283" max="1285" width="11.42578125" style="16"/>
    <col min="1286" max="1286" width="14" style="16" customWidth="1"/>
    <col min="1287" max="1537" width="11.42578125" style="16"/>
    <col min="1538" max="1538" width="62.5703125" style="16" customWidth="1"/>
    <col min="1539" max="1541" width="11.42578125" style="16"/>
    <col min="1542" max="1542" width="14" style="16" customWidth="1"/>
    <col min="1543" max="1793" width="11.42578125" style="16"/>
    <col min="1794" max="1794" width="62.5703125" style="16" customWidth="1"/>
    <col min="1795" max="1797" width="11.42578125" style="16"/>
    <col min="1798" max="1798" width="14" style="16" customWidth="1"/>
    <col min="1799" max="2049" width="11.42578125" style="16"/>
    <col min="2050" max="2050" width="62.5703125" style="16" customWidth="1"/>
    <col min="2051" max="2053" width="11.42578125" style="16"/>
    <col min="2054" max="2054" width="14" style="16" customWidth="1"/>
    <col min="2055" max="2305" width="11.42578125" style="16"/>
    <col min="2306" max="2306" width="62.5703125" style="16" customWidth="1"/>
    <col min="2307" max="2309" width="11.42578125" style="16"/>
    <col min="2310" max="2310" width="14" style="16" customWidth="1"/>
    <col min="2311" max="2561" width="11.42578125" style="16"/>
    <col min="2562" max="2562" width="62.5703125" style="16" customWidth="1"/>
    <col min="2563" max="2565" width="11.42578125" style="16"/>
    <col min="2566" max="2566" width="14" style="16" customWidth="1"/>
    <col min="2567" max="2817" width="11.42578125" style="16"/>
    <col min="2818" max="2818" width="62.5703125" style="16" customWidth="1"/>
    <col min="2819" max="2821" width="11.42578125" style="16"/>
    <col min="2822" max="2822" width="14" style="16" customWidth="1"/>
    <col min="2823" max="3073" width="11.42578125" style="16"/>
    <col min="3074" max="3074" width="62.5703125" style="16" customWidth="1"/>
    <col min="3075" max="3077" width="11.42578125" style="16"/>
    <col min="3078" max="3078" width="14" style="16" customWidth="1"/>
    <col min="3079" max="3329" width="11.42578125" style="16"/>
    <col min="3330" max="3330" width="62.5703125" style="16" customWidth="1"/>
    <col min="3331" max="3333" width="11.42578125" style="16"/>
    <col min="3334" max="3334" width="14" style="16" customWidth="1"/>
    <col min="3335" max="3585" width="11.42578125" style="16"/>
    <col min="3586" max="3586" width="62.5703125" style="16" customWidth="1"/>
    <col min="3587" max="3589" width="11.42578125" style="16"/>
    <col min="3590" max="3590" width="14" style="16" customWidth="1"/>
    <col min="3591" max="3841" width="11.42578125" style="16"/>
    <col min="3842" max="3842" width="62.5703125" style="16" customWidth="1"/>
    <col min="3843" max="3845" width="11.42578125" style="16"/>
    <col min="3846" max="3846" width="14" style="16" customWidth="1"/>
    <col min="3847" max="4097" width="11.42578125" style="16"/>
    <col min="4098" max="4098" width="62.5703125" style="16" customWidth="1"/>
    <col min="4099" max="4101" width="11.42578125" style="16"/>
    <col min="4102" max="4102" width="14" style="16" customWidth="1"/>
    <col min="4103" max="4353" width="11.42578125" style="16"/>
    <col min="4354" max="4354" width="62.5703125" style="16" customWidth="1"/>
    <col min="4355" max="4357" width="11.42578125" style="16"/>
    <col min="4358" max="4358" width="14" style="16" customWidth="1"/>
    <col min="4359" max="4609" width="11.42578125" style="16"/>
    <col min="4610" max="4610" width="62.5703125" style="16" customWidth="1"/>
    <col min="4611" max="4613" width="11.42578125" style="16"/>
    <col min="4614" max="4614" width="14" style="16" customWidth="1"/>
    <col min="4615" max="4865" width="11.42578125" style="16"/>
    <col min="4866" max="4866" width="62.5703125" style="16" customWidth="1"/>
    <col min="4867" max="4869" width="11.42578125" style="16"/>
    <col min="4870" max="4870" width="14" style="16" customWidth="1"/>
    <col min="4871" max="5121" width="11.42578125" style="16"/>
    <col min="5122" max="5122" width="62.5703125" style="16" customWidth="1"/>
    <col min="5123" max="5125" width="11.42578125" style="16"/>
    <col min="5126" max="5126" width="14" style="16" customWidth="1"/>
    <col min="5127" max="5377" width="11.42578125" style="16"/>
    <col min="5378" max="5378" width="62.5703125" style="16" customWidth="1"/>
    <col min="5379" max="5381" width="11.42578125" style="16"/>
    <col min="5382" max="5382" width="14" style="16" customWidth="1"/>
    <col min="5383" max="5633" width="11.42578125" style="16"/>
    <col min="5634" max="5634" width="62.5703125" style="16" customWidth="1"/>
    <col min="5635" max="5637" width="11.42578125" style="16"/>
    <col min="5638" max="5638" width="14" style="16" customWidth="1"/>
    <col min="5639" max="5889" width="11.42578125" style="16"/>
    <col min="5890" max="5890" width="62.5703125" style="16" customWidth="1"/>
    <col min="5891" max="5893" width="11.42578125" style="16"/>
    <col min="5894" max="5894" width="14" style="16" customWidth="1"/>
    <col min="5895" max="6145" width="11.42578125" style="16"/>
    <col min="6146" max="6146" width="62.5703125" style="16" customWidth="1"/>
    <col min="6147" max="6149" width="11.42578125" style="16"/>
    <col min="6150" max="6150" width="14" style="16" customWidth="1"/>
    <col min="6151" max="6401" width="11.42578125" style="16"/>
    <col min="6402" max="6402" width="62.5703125" style="16" customWidth="1"/>
    <col min="6403" max="6405" width="11.42578125" style="16"/>
    <col min="6406" max="6406" width="14" style="16" customWidth="1"/>
    <col min="6407" max="6657" width="11.42578125" style="16"/>
    <col min="6658" max="6658" width="62.5703125" style="16" customWidth="1"/>
    <col min="6659" max="6661" width="11.42578125" style="16"/>
    <col min="6662" max="6662" width="14" style="16" customWidth="1"/>
    <col min="6663" max="6913" width="11.42578125" style="16"/>
    <col min="6914" max="6914" width="62.5703125" style="16" customWidth="1"/>
    <col min="6915" max="6917" width="11.42578125" style="16"/>
    <col min="6918" max="6918" width="14" style="16" customWidth="1"/>
    <col min="6919" max="7169" width="11.42578125" style="16"/>
    <col min="7170" max="7170" width="62.5703125" style="16" customWidth="1"/>
    <col min="7171" max="7173" width="11.42578125" style="16"/>
    <col min="7174" max="7174" width="14" style="16" customWidth="1"/>
    <col min="7175" max="7425" width="11.42578125" style="16"/>
    <col min="7426" max="7426" width="62.5703125" style="16" customWidth="1"/>
    <col min="7427" max="7429" width="11.42578125" style="16"/>
    <col min="7430" max="7430" width="14" style="16" customWidth="1"/>
    <col min="7431" max="7681" width="11.42578125" style="16"/>
    <col min="7682" max="7682" width="62.5703125" style="16" customWidth="1"/>
    <col min="7683" max="7685" width="11.42578125" style="16"/>
    <col min="7686" max="7686" width="14" style="16" customWidth="1"/>
    <col min="7687" max="7937" width="11.42578125" style="16"/>
    <col min="7938" max="7938" width="62.5703125" style="16" customWidth="1"/>
    <col min="7939" max="7941" width="11.42578125" style="16"/>
    <col min="7942" max="7942" width="14" style="16" customWidth="1"/>
    <col min="7943" max="8193" width="11.42578125" style="16"/>
    <col min="8194" max="8194" width="62.5703125" style="16" customWidth="1"/>
    <col min="8195" max="8197" width="11.42578125" style="16"/>
    <col min="8198" max="8198" width="14" style="16" customWidth="1"/>
    <col min="8199" max="8449" width="11.42578125" style="16"/>
    <col min="8450" max="8450" width="62.5703125" style="16" customWidth="1"/>
    <col min="8451" max="8453" width="11.42578125" style="16"/>
    <col min="8454" max="8454" width="14" style="16" customWidth="1"/>
    <col min="8455" max="8705" width="11.42578125" style="16"/>
    <col min="8706" max="8706" width="62.5703125" style="16" customWidth="1"/>
    <col min="8707" max="8709" width="11.42578125" style="16"/>
    <col min="8710" max="8710" width="14" style="16" customWidth="1"/>
    <col min="8711" max="8961" width="11.42578125" style="16"/>
    <col min="8962" max="8962" width="62.5703125" style="16" customWidth="1"/>
    <col min="8963" max="8965" width="11.42578125" style="16"/>
    <col min="8966" max="8966" width="14" style="16" customWidth="1"/>
    <col min="8967" max="9217" width="11.42578125" style="16"/>
    <col min="9218" max="9218" width="62.5703125" style="16" customWidth="1"/>
    <col min="9219" max="9221" width="11.42578125" style="16"/>
    <col min="9222" max="9222" width="14" style="16" customWidth="1"/>
    <col min="9223" max="9473" width="11.42578125" style="16"/>
    <col min="9474" max="9474" width="62.5703125" style="16" customWidth="1"/>
    <col min="9475" max="9477" width="11.42578125" style="16"/>
    <col min="9478" max="9478" width="14" style="16" customWidth="1"/>
    <col min="9479" max="9729" width="11.42578125" style="16"/>
    <col min="9730" max="9730" width="62.5703125" style="16" customWidth="1"/>
    <col min="9731" max="9733" width="11.42578125" style="16"/>
    <col min="9734" max="9734" width="14" style="16" customWidth="1"/>
    <col min="9735" max="9985" width="11.42578125" style="16"/>
    <col min="9986" max="9986" width="62.5703125" style="16" customWidth="1"/>
    <col min="9987" max="9989" width="11.42578125" style="16"/>
    <col min="9990" max="9990" width="14" style="16" customWidth="1"/>
    <col min="9991" max="10241" width="11.42578125" style="16"/>
    <col min="10242" max="10242" width="62.5703125" style="16" customWidth="1"/>
    <col min="10243" max="10245" width="11.42578125" style="16"/>
    <col min="10246" max="10246" width="14" style="16" customWidth="1"/>
    <col min="10247" max="10497" width="11.42578125" style="16"/>
    <col min="10498" max="10498" width="62.5703125" style="16" customWidth="1"/>
    <col min="10499" max="10501" width="11.42578125" style="16"/>
    <col min="10502" max="10502" width="14" style="16" customWidth="1"/>
    <col min="10503" max="10753" width="11.42578125" style="16"/>
    <col min="10754" max="10754" width="62.5703125" style="16" customWidth="1"/>
    <col min="10755" max="10757" width="11.42578125" style="16"/>
    <col min="10758" max="10758" width="14" style="16" customWidth="1"/>
    <col min="10759" max="11009" width="11.42578125" style="16"/>
    <col min="11010" max="11010" width="62.5703125" style="16" customWidth="1"/>
    <col min="11011" max="11013" width="11.42578125" style="16"/>
    <col min="11014" max="11014" width="14" style="16" customWidth="1"/>
    <col min="11015" max="11265" width="11.42578125" style="16"/>
    <col min="11266" max="11266" width="62.5703125" style="16" customWidth="1"/>
    <col min="11267" max="11269" width="11.42578125" style="16"/>
    <col min="11270" max="11270" width="14" style="16" customWidth="1"/>
    <col min="11271" max="11521" width="11.42578125" style="16"/>
    <col min="11522" max="11522" width="62.5703125" style="16" customWidth="1"/>
    <col min="11523" max="11525" width="11.42578125" style="16"/>
    <col min="11526" max="11526" width="14" style="16" customWidth="1"/>
    <col min="11527" max="11777" width="11.42578125" style="16"/>
    <col min="11778" max="11778" width="62.5703125" style="16" customWidth="1"/>
    <col min="11779" max="11781" width="11.42578125" style="16"/>
    <col min="11782" max="11782" width="14" style="16" customWidth="1"/>
    <col min="11783" max="12033" width="11.42578125" style="16"/>
    <col min="12034" max="12034" width="62.5703125" style="16" customWidth="1"/>
    <col min="12035" max="12037" width="11.42578125" style="16"/>
    <col min="12038" max="12038" width="14" style="16" customWidth="1"/>
    <col min="12039" max="12289" width="11.42578125" style="16"/>
    <col min="12290" max="12290" width="62.5703125" style="16" customWidth="1"/>
    <col min="12291" max="12293" width="11.42578125" style="16"/>
    <col min="12294" max="12294" width="14" style="16" customWidth="1"/>
    <col min="12295" max="12545" width="11.42578125" style="16"/>
    <col min="12546" max="12546" width="62.5703125" style="16" customWidth="1"/>
    <col min="12547" max="12549" width="11.42578125" style="16"/>
    <col min="12550" max="12550" width="14" style="16" customWidth="1"/>
    <col min="12551" max="12801" width="11.42578125" style="16"/>
    <col min="12802" max="12802" width="62.5703125" style="16" customWidth="1"/>
    <col min="12803" max="12805" width="11.42578125" style="16"/>
    <col min="12806" max="12806" width="14" style="16" customWidth="1"/>
    <col min="12807" max="13057" width="11.42578125" style="16"/>
    <col min="13058" max="13058" width="62.5703125" style="16" customWidth="1"/>
    <col min="13059" max="13061" width="11.42578125" style="16"/>
    <col min="13062" max="13062" width="14" style="16" customWidth="1"/>
    <col min="13063" max="13313" width="11.42578125" style="16"/>
    <col min="13314" max="13314" width="62.5703125" style="16" customWidth="1"/>
    <col min="13315" max="13317" width="11.42578125" style="16"/>
    <col min="13318" max="13318" width="14" style="16" customWidth="1"/>
    <col min="13319" max="13569" width="11.42578125" style="16"/>
    <col min="13570" max="13570" width="62.5703125" style="16" customWidth="1"/>
    <col min="13571" max="13573" width="11.42578125" style="16"/>
    <col min="13574" max="13574" width="14" style="16" customWidth="1"/>
    <col min="13575" max="13825" width="11.42578125" style="16"/>
    <col min="13826" max="13826" width="62.5703125" style="16" customWidth="1"/>
    <col min="13827" max="13829" width="11.42578125" style="16"/>
    <col min="13830" max="13830" width="14" style="16" customWidth="1"/>
    <col min="13831" max="14081" width="11.42578125" style="16"/>
    <col min="14082" max="14082" width="62.5703125" style="16" customWidth="1"/>
    <col min="14083" max="14085" width="11.42578125" style="16"/>
    <col min="14086" max="14086" width="14" style="16" customWidth="1"/>
    <col min="14087" max="14337" width="11.42578125" style="16"/>
    <col min="14338" max="14338" width="62.5703125" style="16" customWidth="1"/>
    <col min="14339" max="14341" width="11.42578125" style="16"/>
    <col min="14342" max="14342" width="14" style="16" customWidth="1"/>
    <col min="14343" max="14593" width="11.42578125" style="16"/>
    <col min="14594" max="14594" width="62.5703125" style="16" customWidth="1"/>
    <col min="14595" max="14597" width="11.42578125" style="16"/>
    <col min="14598" max="14598" width="14" style="16" customWidth="1"/>
    <col min="14599" max="14849" width="11.42578125" style="16"/>
    <col min="14850" max="14850" width="62.5703125" style="16" customWidth="1"/>
    <col min="14851" max="14853" width="11.42578125" style="16"/>
    <col min="14854" max="14854" width="14" style="16" customWidth="1"/>
    <col min="14855" max="15105" width="11.42578125" style="16"/>
    <col min="15106" max="15106" width="62.5703125" style="16" customWidth="1"/>
    <col min="15107" max="15109" width="11.42578125" style="16"/>
    <col min="15110" max="15110" width="14" style="16" customWidth="1"/>
    <col min="15111" max="15361" width="11.42578125" style="16"/>
    <col min="15362" max="15362" width="62.5703125" style="16" customWidth="1"/>
    <col min="15363" max="15365" width="11.42578125" style="16"/>
    <col min="15366" max="15366" width="14" style="16" customWidth="1"/>
    <col min="15367" max="15617" width="11.42578125" style="16"/>
    <col min="15618" max="15618" width="62.5703125" style="16" customWidth="1"/>
    <col min="15619" max="15621" width="11.42578125" style="16"/>
    <col min="15622" max="15622" width="14" style="16" customWidth="1"/>
    <col min="15623" max="15873" width="11.42578125" style="16"/>
    <col min="15874" max="15874" width="62.5703125" style="16" customWidth="1"/>
    <col min="15875" max="15877" width="11.42578125" style="16"/>
    <col min="15878" max="15878" width="14" style="16" customWidth="1"/>
    <col min="15879" max="16129" width="11.42578125" style="16"/>
    <col min="16130" max="16130" width="62.5703125" style="16" customWidth="1"/>
    <col min="16131" max="16133" width="11.42578125" style="16"/>
    <col min="16134" max="16134" width="14" style="16" customWidth="1"/>
    <col min="16135" max="16384" width="11.42578125" style="16"/>
  </cols>
  <sheetData>
    <row r="1" spans="1:6" ht="18" x14ac:dyDescent="0.25">
      <c r="A1" s="251" t="str">
        <f>+BalanceGeneral_Situacion!A2</f>
        <v>CONSEJO NACIONAL DE INVESTIGACION DE SALUD</v>
      </c>
      <c r="B1" s="251"/>
      <c r="C1" s="251"/>
      <c r="D1" s="251"/>
      <c r="E1" s="251"/>
      <c r="F1" s="251"/>
    </row>
    <row r="2" spans="1:6" ht="18" x14ac:dyDescent="0.25">
      <c r="A2" s="251" t="str">
        <f>+BalanceGeneral_Situacion!A3</f>
        <v>Al 30 de junio 2017</v>
      </c>
      <c r="B2" s="251"/>
      <c r="C2" s="251"/>
      <c r="D2" s="251"/>
    </row>
    <row r="3" spans="1:6" ht="18" x14ac:dyDescent="0.25">
      <c r="A3" s="251" t="s">
        <v>514</v>
      </c>
      <c r="B3" s="251"/>
      <c r="C3" s="251"/>
      <c r="D3" s="251"/>
    </row>
    <row r="4" spans="1:6" s="31" customFormat="1" ht="15.75" x14ac:dyDescent="0.25">
      <c r="A4" s="253" t="str">
        <f>+BalanceGeneral_Situacion!A5</f>
        <v>Moneda: CRC</v>
      </c>
      <c r="B4" s="253"/>
      <c r="C4" s="253"/>
      <c r="D4" s="253"/>
      <c r="E4" s="159"/>
      <c r="F4" s="42"/>
    </row>
    <row r="5" spans="1:6" s="31" customFormat="1" ht="15.75" x14ac:dyDescent="0.25">
      <c r="B5" s="175"/>
      <c r="C5" s="175"/>
      <c r="D5" s="151" t="s">
        <v>185</v>
      </c>
      <c r="E5" s="151" t="s">
        <v>186</v>
      </c>
      <c r="F5" s="42"/>
    </row>
    <row r="6" spans="1:6" ht="15.75" x14ac:dyDescent="0.25">
      <c r="A6" s="32"/>
      <c r="B6" s="33"/>
      <c r="C6" s="34" t="s">
        <v>187</v>
      </c>
      <c r="D6" s="160" t="s">
        <v>188</v>
      </c>
      <c r="E6" s="161" t="s">
        <v>189</v>
      </c>
      <c r="F6" s="43" t="s">
        <v>190</v>
      </c>
    </row>
    <row r="7" spans="1:6" s="44" customFormat="1" x14ac:dyDescent="0.25">
      <c r="A7" s="35" t="s">
        <v>114</v>
      </c>
      <c r="B7" s="36" t="s">
        <v>115</v>
      </c>
      <c r="C7" s="45"/>
      <c r="D7" s="162"/>
      <c r="E7" s="163"/>
      <c r="F7" s="46"/>
    </row>
    <row r="8" spans="1:6" s="44" customFormat="1" x14ac:dyDescent="0.25">
      <c r="A8" s="13" t="s">
        <v>515</v>
      </c>
      <c r="B8" s="14" t="s">
        <v>516</v>
      </c>
      <c r="C8" s="45"/>
      <c r="D8" s="162">
        <f>+D9+D14+D21+D25++D29</f>
        <v>0</v>
      </c>
      <c r="E8" s="163">
        <f>+E9+E14+E21+E25++E29</f>
        <v>0</v>
      </c>
      <c r="F8" s="230">
        <v>0</v>
      </c>
    </row>
    <row r="9" spans="1:6" s="44" customFormat="1" ht="25.5" x14ac:dyDescent="0.25">
      <c r="A9" s="13" t="s">
        <v>517</v>
      </c>
      <c r="B9" s="14" t="s">
        <v>518</v>
      </c>
      <c r="C9" s="45">
        <v>31</v>
      </c>
      <c r="D9" s="162">
        <f>+D10+D11+D12+D13</f>
        <v>0</v>
      </c>
      <c r="E9" s="163">
        <f>+E10+E11+E12+E13</f>
        <v>0</v>
      </c>
      <c r="F9" s="230">
        <f t="shared" ref="F9:F72" si="0">+D9-E9</f>
        <v>0</v>
      </c>
    </row>
    <row r="10" spans="1:6" ht="30" x14ac:dyDescent="0.25">
      <c r="A10" s="22" t="s">
        <v>519</v>
      </c>
      <c r="B10" s="37" t="s">
        <v>520</v>
      </c>
      <c r="C10" s="15"/>
      <c r="D10" s="164">
        <f>SUM(D11:D13)</f>
        <v>0</v>
      </c>
      <c r="E10" s="165">
        <f>SUM(E11:E13)</f>
        <v>0</v>
      </c>
      <c r="F10" s="231">
        <f t="shared" si="0"/>
        <v>0</v>
      </c>
    </row>
    <row r="11" spans="1:6" ht="30" x14ac:dyDescent="0.25">
      <c r="A11" s="22" t="s">
        <v>521</v>
      </c>
      <c r="B11" s="37" t="s">
        <v>522</v>
      </c>
      <c r="C11" s="15"/>
      <c r="D11" s="164">
        <v>0</v>
      </c>
      <c r="E11" s="165">
        <v>0</v>
      </c>
      <c r="F11" s="231">
        <f t="shared" si="0"/>
        <v>0</v>
      </c>
    </row>
    <row r="12" spans="1:6" ht="30" x14ac:dyDescent="0.25">
      <c r="A12" s="22" t="s">
        <v>523</v>
      </c>
      <c r="B12" s="37" t="s">
        <v>524</v>
      </c>
      <c r="C12" s="15"/>
      <c r="D12" s="164">
        <v>0</v>
      </c>
      <c r="E12" s="165">
        <v>0</v>
      </c>
      <c r="F12" s="231">
        <f t="shared" si="0"/>
        <v>0</v>
      </c>
    </row>
    <row r="13" spans="1:6" ht="30" x14ac:dyDescent="0.25">
      <c r="A13" s="22" t="s">
        <v>525</v>
      </c>
      <c r="B13" s="37" t="s">
        <v>526</v>
      </c>
      <c r="C13" s="15"/>
      <c r="D13" s="164">
        <v>0</v>
      </c>
      <c r="E13" s="165">
        <v>0</v>
      </c>
      <c r="F13" s="231">
        <f t="shared" si="0"/>
        <v>0</v>
      </c>
    </row>
    <row r="14" spans="1:6" s="44" customFormat="1" x14ac:dyDescent="0.25">
      <c r="A14" s="13" t="s">
        <v>527</v>
      </c>
      <c r="B14" s="14" t="s">
        <v>528</v>
      </c>
      <c r="C14" s="49" t="s">
        <v>529</v>
      </c>
      <c r="D14" s="162">
        <f>SUM(D15:D20)</f>
        <v>0</v>
      </c>
      <c r="E14" s="163">
        <f>SUM(E15:E20)</f>
        <v>0</v>
      </c>
      <c r="F14" s="230">
        <f t="shared" si="0"/>
        <v>0</v>
      </c>
    </row>
    <row r="15" spans="1:6" x14ac:dyDescent="0.25">
      <c r="A15" s="22" t="s">
        <v>530</v>
      </c>
      <c r="B15" s="37" t="s">
        <v>531</v>
      </c>
      <c r="C15" s="15"/>
      <c r="D15" s="164">
        <v>0</v>
      </c>
      <c r="E15" s="165">
        <v>0</v>
      </c>
      <c r="F15" s="231">
        <f t="shared" si="0"/>
        <v>0</v>
      </c>
    </row>
    <row r="16" spans="1:6" ht="30" x14ac:dyDescent="0.25">
      <c r="A16" s="22" t="s">
        <v>532</v>
      </c>
      <c r="B16" s="37" t="s">
        <v>533</v>
      </c>
      <c r="C16" s="15"/>
      <c r="D16" s="164">
        <v>0</v>
      </c>
      <c r="E16" s="165">
        <v>0</v>
      </c>
      <c r="F16" s="231">
        <f t="shared" si="0"/>
        <v>0</v>
      </c>
    </row>
    <row r="17" spans="1:6" x14ac:dyDescent="0.25">
      <c r="A17" s="22" t="s">
        <v>534</v>
      </c>
      <c r="B17" s="37" t="s">
        <v>535</v>
      </c>
      <c r="C17" s="15"/>
      <c r="D17" s="164">
        <v>0</v>
      </c>
      <c r="E17" s="165">
        <v>0</v>
      </c>
      <c r="F17" s="231">
        <f t="shared" si="0"/>
        <v>0</v>
      </c>
    </row>
    <row r="18" spans="1:6" x14ac:dyDescent="0.25">
      <c r="A18" s="22" t="s">
        <v>536</v>
      </c>
      <c r="B18" s="37" t="s">
        <v>537</v>
      </c>
      <c r="C18" s="15"/>
      <c r="D18" s="164">
        <v>0</v>
      </c>
      <c r="E18" s="165">
        <v>0</v>
      </c>
      <c r="F18" s="231">
        <f t="shared" si="0"/>
        <v>0</v>
      </c>
    </row>
    <row r="19" spans="1:6" ht="30" x14ac:dyDescent="0.25">
      <c r="A19" s="22" t="s">
        <v>538</v>
      </c>
      <c r="B19" s="37" t="s">
        <v>539</v>
      </c>
      <c r="C19" s="15"/>
      <c r="D19" s="164">
        <v>0</v>
      </c>
      <c r="E19" s="165">
        <v>0</v>
      </c>
      <c r="F19" s="231">
        <f t="shared" si="0"/>
        <v>0</v>
      </c>
    </row>
    <row r="20" spans="1:6" x14ac:dyDescent="0.25">
      <c r="A20" s="22" t="s">
        <v>540</v>
      </c>
      <c r="B20" s="37" t="s">
        <v>541</v>
      </c>
      <c r="C20" s="15"/>
      <c r="D20" s="164">
        <v>0</v>
      </c>
      <c r="E20" s="165">
        <v>0</v>
      </c>
      <c r="F20" s="231">
        <f t="shared" si="0"/>
        <v>0</v>
      </c>
    </row>
    <row r="21" spans="1:6" s="44" customFormat="1" x14ac:dyDescent="0.25">
      <c r="A21" s="13" t="s">
        <v>542</v>
      </c>
      <c r="B21" s="14" t="s">
        <v>543</v>
      </c>
      <c r="C21" s="49" t="s">
        <v>544</v>
      </c>
      <c r="D21" s="162">
        <f>SUM(D22:D24)</f>
        <v>0</v>
      </c>
      <c r="E21" s="163">
        <f>SUM(E22:E24)</f>
        <v>0</v>
      </c>
      <c r="F21" s="230">
        <f t="shared" si="0"/>
        <v>0</v>
      </c>
    </row>
    <row r="22" spans="1:6" ht="30" x14ac:dyDescent="0.25">
      <c r="A22" s="22" t="s">
        <v>545</v>
      </c>
      <c r="B22" s="37" t="s">
        <v>546</v>
      </c>
      <c r="C22" s="15"/>
      <c r="D22" s="164">
        <v>0</v>
      </c>
      <c r="E22" s="165">
        <v>0</v>
      </c>
      <c r="F22" s="231">
        <f t="shared" si="0"/>
        <v>0</v>
      </c>
    </row>
    <row r="23" spans="1:6" ht="30" x14ac:dyDescent="0.25">
      <c r="A23" s="22" t="s">
        <v>547</v>
      </c>
      <c r="B23" s="37" t="s">
        <v>548</v>
      </c>
      <c r="C23" s="15"/>
      <c r="D23" s="164">
        <v>0</v>
      </c>
      <c r="E23" s="165">
        <v>0</v>
      </c>
      <c r="F23" s="231">
        <f t="shared" si="0"/>
        <v>0</v>
      </c>
    </row>
    <row r="24" spans="1:6" x14ac:dyDescent="0.25">
      <c r="A24" s="22" t="s">
        <v>549</v>
      </c>
      <c r="B24" s="38" t="s">
        <v>550</v>
      </c>
      <c r="C24" s="15"/>
      <c r="D24" s="164">
        <v>0</v>
      </c>
      <c r="E24" s="165">
        <v>0</v>
      </c>
      <c r="F24" s="231">
        <f t="shared" si="0"/>
        <v>0</v>
      </c>
    </row>
    <row r="25" spans="1:6" s="44" customFormat="1" ht="25.5" x14ac:dyDescent="0.25">
      <c r="A25" s="13" t="s">
        <v>551</v>
      </c>
      <c r="B25" s="14" t="s">
        <v>552</v>
      </c>
      <c r="C25" s="49" t="s">
        <v>553</v>
      </c>
      <c r="D25" s="162">
        <f>SUM(D26:D28)</f>
        <v>0</v>
      </c>
      <c r="E25" s="163">
        <f>SUM(E26:E28)</f>
        <v>0</v>
      </c>
      <c r="F25" s="230">
        <f t="shared" si="0"/>
        <v>0</v>
      </c>
    </row>
    <row r="26" spans="1:6" x14ac:dyDescent="0.25">
      <c r="A26" s="22" t="s">
        <v>554</v>
      </c>
      <c r="B26" s="37" t="s">
        <v>555</v>
      </c>
      <c r="C26" s="15"/>
      <c r="D26" s="164">
        <v>0</v>
      </c>
      <c r="E26" s="165">
        <v>0</v>
      </c>
      <c r="F26" s="231">
        <f t="shared" si="0"/>
        <v>0</v>
      </c>
    </row>
    <row r="27" spans="1:6" x14ac:dyDescent="0.25">
      <c r="A27" s="22" t="s">
        <v>556</v>
      </c>
      <c r="B27" s="37" t="s">
        <v>557</v>
      </c>
      <c r="C27" s="15"/>
      <c r="D27" s="164">
        <v>0</v>
      </c>
      <c r="E27" s="165">
        <v>0</v>
      </c>
      <c r="F27" s="231">
        <f t="shared" si="0"/>
        <v>0</v>
      </c>
    </row>
    <row r="28" spans="1:6" ht="30" x14ac:dyDescent="0.25">
      <c r="A28" s="22" t="s">
        <v>558</v>
      </c>
      <c r="B28" s="37" t="s">
        <v>559</v>
      </c>
      <c r="C28" s="15"/>
      <c r="D28" s="164">
        <v>0</v>
      </c>
      <c r="E28" s="165">
        <v>0</v>
      </c>
      <c r="F28" s="231">
        <f t="shared" si="0"/>
        <v>0</v>
      </c>
    </row>
    <row r="29" spans="1:6" s="44" customFormat="1" x14ac:dyDescent="0.25">
      <c r="A29" s="13" t="s">
        <v>560</v>
      </c>
      <c r="B29" s="14" t="s">
        <v>561</v>
      </c>
      <c r="C29" s="49" t="s">
        <v>562</v>
      </c>
      <c r="D29" s="162">
        <f>+D30</f>
        <v>0</v>
      </c>
      <c r="E29" s="163">
        <f>+E30</f>
        <v>0</v>
      </c>
      <c r="F29" s="230">
        <f t="shared" si="0"/>
        <v>0</v>
      </c>
    </row>
    <row r="30" spans="1:6" x14ac:dyDescent="0.25">
      <c r="A30" s="22" t="s">
        <v>563</v>
      </c>
      <c r="B30" s="37" t="s">
        <v>564</v>
      </c>
      <c r="C30" s="15"/>
      <c r="D30" s="164">
        <v>0</v>
      </c>
      <c r="E30" s="165">
        <v>0</v>
      </c>
      <c r="F30" s="231">
        <f t="shared" si="0"/>
        <v>0</v>
      </c>
    </row>
    <row r="31" spans="1:6" s="44" customFormat="1" x14ac:dyDescent="0.25">
      <c r="A31" s="13" t="s">
        <v>565</v>
      </c>
      <c r="B31" s="14" t="s">
        <v>566</v>
      </c>
      <c r="C31" s="45"/>
      <c r="D31" s="162">
        <f>+D32+D36</f>
        <v>0</v>
      </c>
      <c r="E31" s="163">
        <f>+E32+E36</f>
        <v>0</v>
      </c>
      <c r="F31" s="230">
        <f t="shared" si="0"/>
        <v>0</v>
      </c>
    </row>
    <row r="32" spans="1:6" s="44" customFormat="1" x14ac:dyDescent="0.25">
      <c r="A32" s="13" t="s">
        <v>567</v>
      </c>
      <c r="B32" s="14" t="s">
        <v>568</v>
      </c>
      <c r="C32" s="49" t="s">
        <v>569</v>
      </c>
      <c r="D32" s="162">
        <f>SUM(D33:D35)</f>
        <v>0</v>
      </c>
      <c r="E32" s="163">
        <f>SUM(E33:E35)</f>
        <v>0</v>
      </c>
      <c r="F32" s="230">
        <f t="shared" si="0"/>
        <v>0</v>
      </c>
    </row>
    <row r="33" spans="1:6" x14ac:dyDescent="0.25">
      <c r="A33" s="22" t="s">
        <v>570</v>
      </c>
      <c r="B33" s="37" t="s">
        <v>571</v>
      </c>
      <c r="C33" s="15"/>
      <c r="D33" s="164">
        <v>0</v>
      </c>
      <c r="E33" s="165">
        <v>0</v>
      </c>
      <c r="F33" s="231">
        <f t="shared" si="0"/>
        <v>0</v>
      </c>
    </row>
    <row r="34" spans="1:6" x14ac:dyDescent="0.25">
      <c r="A34" s="22" t="s">
        <v>572</v>
      </c>
      <c r="B34" s="37" t="s">
        <v>573</v>
      </c>
      <c r="C34" s="15"/>
      <c r="D34" s="164">
        <v>0</v>
      </c>
      <c r="E34" s="165">
        <v>0</v>
      </c>
      <c r="F34" s="231">
        <f t="shared" si="0"/>
        <v>0</v>
      </c>
    </row>
    <row r="35" spans="1:6" x14ac:dyDescent="0.25">
      <c r="A35" s="22" t="s">
        <v>574</v>
      </c>
      <c r="B35" s="37" t="s">
        <v>575</v>
      </c>
      <c r="C35" s="15"/>
      <c r="D35" s="164">
        <v>0</v>
      </c>
      <c r="E35" s="165">
        <v>0</v>
      </c>
      <c r="F35" s="231">
        <f t="shared" si="0"/>
        <v>0</v>
      </c>
    </row>
    <row r="36" spans="1:6" s="44" customFormat="1" x14ac:dyDescent="0.25">
      <c r="A36" s="13" t="s">
        <v>576</v>
      </c>
      <c r="B36" s="14" t="s">
        <v>577</v>
      </c>
      <c r="C36" s="49" t="s">
        <v>578</v>
      </c>
      <c r="D36" s="162">
        <f>+D37</f>
        <v>0</v>
      </c>
      <c r="E36" s="163">
        <f>+E37</f>
        <v>0</v>
      </c>
      <c r="F36" s="230">
        <f t="shared" si="0"/>
        <v>0</v>
      </c>
    </row>
    <row r="37" spans="1:6" x14ac:dyDescent="0.25">
      <c r="A37" s="22" t="s">
        <v>579</v>
      </c>
      <c r="B37" s="37" t="s">
        <v>580</v>
      </c>
      <c r="C37" s="15"/>
      <c r="D37" s="164">
        <v>0</v>
      </c>
      <c r="E37" s="165">
        <v>0</v>
      </c>
      <c r="F37" s="231">
        <f t="shared" si="0"/>
        <v>0</v>
      </c>
    </row>
    <row r="38" spans="1:6" s="44" customFormat="1" ht="25.5" x14ac:dyDescent="0.25">
      <c r="A38" s="13" t="s">
        <v>581</v>
      </c>
      <c r="B38" s="14" t="s">
        <v>582</v>
      </c>
      <c r="C38" s="45"/>
      <c r="D38" s="162">
        <f>+D39+D44+D47+D50+D53+D57+D60+D70</f>
        <v>2216770</v>
      </c>
      <c r="E38" s="163">
        <f>+E39+E44+E47+E50+E53+E57+E60+E70</f>
        <v>0</v>
      </c>
      <c r="F38" s="230">
        <v>1</v>
      </c>
    </row>
    <row r="39" spans="1:6" s="44" customFormat="1" x14ac:dyDescent="0.25">
      <c r="A39" s="13" t="s">
        <v>583</v>
      </c>
      <c r="B39" s="14" t="s">
        <v>584</v>
      </c>
      <c r="C39" s="49" t="s">
        <v>585</v>
      </c>
      <c r="D39" s="162">
        <f>SUM(D40:D43)</f>
        <v>0</v>
      </c>
      <c r="E39" s="163">
        <f>SUM(E40:E43)</f>
        <v>0</v>
      </c>
      <c r="F39" s="230">
        <v>0</v>
      </c>
    </row>
    <row r="40" spans="1:6" x14ac:dyDescent="0.25">
      <c r="A40" s="22" t="s">
        <v>586</v>
      </c>
      <c r="B40" s="37" t="s">
        <v>587</v>
      </c>
      <c r="C40" s="15"/>
      <c r="D40" s="164">
        <v>0</v>
      </c>
      <c r="E40" s="165">
        <v>0</v>
      </c>
      <c r="F40" s="231">
        <f t="shared" si="0"/>
        <v>0</v>
      </c>
    </row>
    <row r="41" spans="1:6" x14ac:dyDescent="0.25">
      <c r="A41" s="22" t="s">
        <v>588</v>
      </c>
      <c r="B41" s="37" t="s">
        <v>589</v>
      </c>
      <c r="C41" s="15"/>
      <c r="D41" s="164">
        <v>0</v>
      </c>
      <c r="E41" s="165">
        <v>0</v>
      </c>
      <c r="F41" s="231">
        <f t="shared" si="0"/>
        <v>0</v>
      </c>
    </row>
    <row r="42" spans="1:6" x14ac:dyDescent="0.25">
      <c r="A42" s="22" t="s">
        <v>590</v>
      </c>
      <c r="B42" s="37" t="s">
        <v>591</v>
      </c>
      <c r="C42" s="15"/>
      <c r="D42" s="164">
        <v>0</v>
      </c>
      <c r="E42" s="165">
        <v>0</v>
      </c>
      <c r="F42" s="231">
        <v>0</v>
      </c>
    </row>
    <row r="43" spans="1:6" x14ac:dyDescent="0.25">
      <c r="A43" s="22" t="s">
        <v>592</v>
      </c>
      <c r="B43" s="37" t="s">
        <v>593</v>
      </c>
      <c r="C43" s="15"/>
      <c r="D43" s="164">
        <v>0</v>
      </c>
      <c r="E43" s="165">
        <v>0</v>
      </c>
      <c r="F43" s="231">
        <f t="shared" si="0"/>
        <v>0</v>
      </c>
    </row>
    <row r="44" spans="1:6" s="44" customFormat="1" x14ac:dyDescent="0.25">
      <c r="A44" s="13" t="s">
        <v>594</v>
      </c>
      <c r="B44" s="14" t="s">
        <v>595</v>
      </c>
      <c r="C44" s="49" t="s">
        <v>596</v>
      </c>
      <c r="D44" s="162">
        <f>+D45+D46</f>
        <v>0</v>
      </c>
      <c r="E44" s="163">
        <f>+E45+E46</f>
        <v>0</v>
      </c>
      <c r="F44" s="230">
        <f t="shared" si="0"/>
        <v>0</v>
      </c>
    </row>
    <row r="45" spans="1:6" x14ac:dyDescent="0.25">
      <c r="A45" s="22" t="s">
        <v>597</v>
      </c>
      <c r="B45" s="37" t="s">
        <v>598</v>
      </c>
      <c r="C45" s="15"/>
      <c r="D45" s="164">
        <v>0</v>
      </c>
      <c r="E45" s="165">
        <v>0</v>
      </c>
      <c r="F45" s="231">
        <f t="shared" si="0"/>
        <v>0</v>
      </c>
    </row>
    <row r="46" spans="1:6" s="44" customFormat="1" x14ac:dyDescent="0.25">
      <c r="A46" s="13" t="s">
        <v>116</v>
      </c>
      <c r="B46" s="14" t="s">
        <v>117</v>
      </c>
      <c r="C46" s="45"/>
      <c r="D46" s="162">
        <v>0</v>
      </c>
      <c r="E46" s="163">
        <v>0</v>
      </c>
      <c r="F46" s="230">
        <f t="shared" si="0"/>
        <v>0</v>
      </c>
    </row>
    <row r="47" spans="1:6" s="44" customFormat="1" x14ac:dyDescent="0.25">
      <c r="A47" s="13" t="s">
        <v>599</v>
      </c>
      <c r="B47" s="14" t="s">
        <v>600</v>
      </c>
      <c r="C47" s="49" t="s">
        <v>601</v>
      </c>
      <c r="D47" s="162">
        <f>SUM(D48:D49)</f>
        <v>0</v>
      </c>
      <c r="E47" s="163">
        <f>SUM(E48:E49)</f>
        <v>0</v>
      </c>
      <c r="F47" s="230">
        <f t="shared" si="0"/>
        <v>0</v>
      </c>
    </row>
    <row r="48" spans="1:6" x14ac:dyDescent="0.25">
      <c r="A48" s="22" t="s">
        <v>602</v>
      </c>
      <c r="B48" s="37" t="s">
        <v>603</v>
      </c>
      <c r="C48" s="15"/>
      <c r="D48" s="164">
        <v>0</v>
      </c>
      <c r="E48" s="165">
        <v>0</v>
      </c>
      <c r="F48" s="231">
        <f t="shared" si="0"/>
        <v>0</v>
      </c>
    </row>
    <row r="49" spans="1:6" x14ac:dyDescent="0.25">
      <c r="A49" s="22" t="s">
        <v>604</v>
      </c>
      <c r="B49" s="37" t="s">
        <v>605</v>
      </c>
      <c r="C49" s="15"/>
      <c r="D49" s="164">
        <v>0</v>
      </c>
      <c r="E49" s="165">
        <v>0</v>
      </c>
      <c r="F49" s="231">
        <f t="shared" si="0"/>
        <v>0</v>
      </c>
    </row>
    <row r="50" spans="1:6" s="44" customFormat="1" x14ac:dyDescent="0.25">
      <c r="A50" s="13" t="s">
        <v>118</v>
      </c>
      <c r="B50" s="14" t="s">
        <v>119</v>
      </c>
      <c r="C50" s="49" t="s">
        <v>606</v>
      </c>
      <c r="D50" s="162">
        <f>SUM(D51:D52)</f>
        <v>2216770</v>
      </c>
      <c r="E50" s="163">
        <f>SUM(E51:E52)</f>
        <v>0</v>
      </c>
      <c r="F50" s="230">
        <v>1</v>
      </c>
    </row>
    <row r="51" spans="1:6" x14ac:dyDescent="0.25">
      <c r="A51" s="22" t="s">
        <v>607</v>
      </c>
      <c r="B51" s="37" t="s">
        <v>608</v>
      </c>
      <c r="C51" s="15"/>
      <c r="D51" s="164">
        <v>0</v>
      </c>
      <c r="E51" s="165">
        <v>0</v>
      </c>
      <c r="F51" s="231">
        <f t="shared" si="0"/>
        <v>0</v>
      </c>
    </row>
    <row r="52" spans="1:6" x14ac:dyDescent="0.25">
      <c r="A52" s="22" t="s">
        <v>120</v>
      </c>
      <c r="B52" s="37" t="s">
        <v>121</v>
      </c>
      <c r="C52" s="15"/>
      <c r="D52" s="164">
        <f>+'Balanza de Comprobación'!G66</f>
        <v>2216770</v>
      </c>
      <c r="E52" s="165">
        <v>0</v>
      </c>
      <c r="F52" s="231">
        <v>1</v>
      </c>
    </row>
    <row r="53" spans="1:6" s="44" customFormat="1" x14ac:dyDescent="0.25">
      <c r="A53" s="13" t="s">
        <v>609</v>
      </c>
      <c r="B53" s="14" t="s">
        <v>610</v>
      </c>
      <c r="C53" s="49" t="s">
        <v>611</v>
      </c>
      <c r="D53" s="162">
        <f>SUM(D54:D56)</f>
        <v>0</v>
      </c>
      <c r="E53" s="163">
        <f>SUM(E54:E56)</f>
        <v>0</v>
      </c>
      <c r="F53" s="230">
        <f t="shared" si="0"/>
        <v>0</v>
      </c>
    </row>
    <row r="54" spans="1:6" x14ac:dyDescent="0.25">
      <c r="A54" s="22" t="s">
        <v>612</v>
      </c>
      <c r="B54" s="37" t="s">
        <v>613</v>
      </c>
      <c r="C54" s="15"/>
      <c r="D54" s="164">
        <v>0</v>
      </c>
      <c r="E54" s="165">
        <v>0</v>
      </c>
      <c r="F54" s="231">
        <f t="shared" si="0"/>
        <v>0</v>
      </c>
    </row>
    <row r="55" spans="1:6" x14ac:dyDescent="0.25">
      <c r="A55" s="22" t="s">
        <v>614</v>
      </c>
      <c r="B55" s="37" t="s">
        <v>615</v>
      </c>
      <c r="C55" s="15"/>
      <c r="D55" s="164">
        <v>0</v>
      </c>
      <c r="E55" s="165">
        <v>0</v>
      </c>
      <c r="F55" s="231">
        <f t="shared" si="0"/>
        <v>0</v>
      </c>
    </row>
    <row r="56" spans="1:6" x14ac:dyDescent="0.25">
      <c r="A56" s="22" t="s">
        <v>616</v>
      </c>
      <c r="B56" s="37" t="s">
        <v>617</v>
      </c>
      <c r="C56" s="15"/>
      <c r="D56" s="164">
        <v>0</v>
      </c>
      <c r="E56" s="165">
        <v>0</v>
      </c>
      <c r="F56" s="231">
        <f t="shared" si="0"/>
        <v>0</v>
      </c>
    </row>
    <row r="57" spans="1:6" s="44" customFormat="1" x14ac:dyDescent="0.25">
      <c r="A57" s="13" t="s">
        <v>618</v>
      </c>
      <c r="B57" s="14" t="s">
        <v>619</v>
      </c>
      <c r="C57" s="49" t="s">
        <v>620</v>
      </c>
      <c r="D57" s="162">
        <f>SUM(D58:D59)</f>
        <v>0</v>
      </c>
      <c r="E57" s="163">
        <f>SUM(E58:E59)</f>
        <v>0</v>
      </c>
      <c r="F57" s="230">
        <f t="shared" si="0"/>
        <v>0</v>
      </c>
    </row>
    <row r="58" spans="1:6" ht="30" x14ac:dyDescent="0.25">
      <c r="A58" s="22" t="s">
        <v>621</v>
      </c>
      <c r="B58" s="37" t="s">
        <v>622</v>
      </c>
      <c r="C58" s="15"/>
      <c r="D58" s="164">
        <v>0</v>
      </c>
      <c r="E58" s="165">
        <v>0</v>
      </c>
      <c r="F58" s="231">
        <f t="shared" si="0"/>
        <v>0</v>
      </c>
    </row>
    <row r="59" spans="1:6" x14ac:dyDescent="0.25">
      <c r="A59" s="22" t="s">
        <v>623</v>
      </c>
      <c r="B59" s="37" t="s">
        <v>624</v>
      </c>
      <c r="C59" s="15"/>
      <c r="D59" s="164">
        <v>0</v>
      </c>
      <c r="E59" s="165">
        <v>0</v>
      </c>
      <c r="F59" s="231">
        <f t="shared" si="0"/>
        <v>0</v>
      </c>
    </row>
    <row r="60" spans="1:6" s="44" customFormat="1" ht="25.5" x14ac:dyDescent="0.25">
      <c r="A60" s="13" t="s">
        <v>625</v>
      </c>
      <c r="B60" s="14" t="s">
        <v>626</v>
      </c>
      <c r="C60" s="49" t="s">
        <v>627</v>
      </c>
      <c r="D60" s="162">
        <f>SUM(D61:D69)</f>
        <v>0</v>
      </c>
      <c r="E60" s="163">
        <f>SUM(E61:E69)</f>
        <v>0</v>
      </c>
      <c r="F60" s="230">
        <f t="shared" si="0"/>
        <v>0</v>
      </c>
    </row>
    <row r="61" spans="1:6" ht="30" x14ac:dyDescent="0.25">
      <c r="A61" s="22" t="s">
        <v>628</v>
      </c>
      <c r="B61" s="37" t="s">
        <v>629</v>
      </c>
      <c r="C61" s="15"/>
      <c r="D61" s="164">
        <v>0</v>
      </c>
      <c r="E61" s="165">
        <v>0</v>
      </c>
      <c r="F61" s="231">
        <f t="shared" si="0"/>
        <v>0</v>
      </c>
    </row>
    <row r="62" spans="1:6" ht="30" x14ac:dyDescent="0.25">
      <c r="A62" s="22" t="s">
        <v>630</v>
      </c>
      <c r="B62" s="37" t="s">
        <v>631</v>
      </c>
      <c r="C62" s="15"/>
      <c r="D62" s="164">
        <v>0</v>
      </c>
      <c r="E62" s="165">
        <v>0</v>
      </c>
      <c r="F62" s="231">
        <f t="shared" si="0"/>
        <v>0</v>
      </c>
    </row>
    <row r="63" spans="1:6" x14ac:dyDescent="0.25">
      <c r="A63" s="22" t="s">
        <v>632</v>
      </c>
      <c r="B63" s="37" t="s">
        <v>633</v>
      </c>
      <c r="C63" s="15"/>
      <c r="D63" s="164">
        <v>0</v>
      </c>
      <c r="E63" s="165">
        <v>0</v>
      </c>
      <c r="F63" s="231">
        <f t="shared" si="0"/>
        <v>0</v>
      </c>
    </row>
    <row r="64" spans="1:6" x14ac:dyDescent="0.25">
      <c r="A64" s="22" t="s">
        <v>634</v>
      </c>
      <c r="B64" s="37" t="s">
        <v>635</v>
      </c>
      <c r="C64" s="15"/>
      <c r="D64" s="164">
        <v>0</v>
      </c>
      <c r="E64" s="165">
        <v>0</v>
      </c>
      <c r="F64" s="231">
        <f t="shared" si="0"/>
        <v>0</v>
      </c>
    </row>
    <row r="65" spans="1:6" ht="30" x14ac:dyDescent="0.25">
      <c r="A65" s="22" t="s">
        <v>636</v>
      </c>
      <c r="B65" s="37" t="s">
        <v>637</v>
      </c>
      <c r="C65" s="15"/>
      <c r="D65" s="164">
        <v>0</v>
      </c>
      <c r="E65" s="165">
        <v>0</v>
      </c>
      <c r="F65" s="231">
        <f t="shared" si="0"/>
        <v>0</v>
      </c>
    </row>
    <row r="66" spans="1:6" ht="30" x14ac:dyDescent="0.25">
      <c r="A66" s="22" t="s">
        <v>638</v>
      </c>
      <c r="B66" s="37" t="s">
        <v>639</v>
      </c>
      <c r="C66" s="15"/>
      <c r="D66" s="164">
        <v>0</v>
      </c>
      <c r="E66" s="165">
        <v>0</v>
      </c>
      <c r="F66" s="231">
        <f t="shared" si="0"/>
        <v>0</v>
      </c>
    </row>
    <row r="67" spans="1:6" ht="30" x14ac:dyDescent="0.25">
      <c r="A67" s="22" t="s">
        <v>640</v>
      </c>
      <c r="B67" s="37" t="s">
        <v>641</v>
      </c>
      <c r="C67" s="15"/>
      <c r="D67" s="164">
        <v>0</v>
      </c>
      <c r="E67" s="165">
        <v>0</v>
      </c>
      <c r="F67" s="231">
        <f t="shared" si="0"/>
        <v>0</v>
      </c>
    </row>
    <row r="68" spans="1:6" x14ac:dyDescent="0.25">
      <c r="A68" s="22" t="s">
        <v>642</v>
      </c>
      <c r="B68" s="37" t="s">
        <v>643</v>
      </c>
      <c r="C68" s="15"/>
      <c r="D68" s="164">
        <v>0</v>
      </c>
      <c r="E68" s="165">
        <v>0</v>
      </c>
      <c r="F68" s="231">
        <f t="shared" si="0"/>
        <v>0</v>
      </c>
    </row>
    <row r="69" spans="1:6" ht="25.5" x14ac:dyDescent="0.25">
      <c r="A69" s="22" t="s">
        <v>644</v>
      </c>
      <c r="B69" s="38" t="s">
        <v>645</v>
      </c>
      <c r="C69" s="15"/>
      <c r="D69" s="164">
        <v>0</v>
      </c>
      <c r="E69" s="165">
        <v>0</v>
      </c>
      <c r="F69" s="231">
        <f t="shared" si="0"/>
        <v>0</v>
      </c>
    </row>
    <row r="70" spans="1:6" s="44" customFormat="1" ht="25.5" x14ac:dyDescent="0.25">
      <c r="A70" s="13" t="s">
        <v>646</v>
      </c>
      <c r="B70" s="14" t="s">
        <v>647</v>
      </c>
      <c r="C70" s="49" t="s">
        <v>648</v>
      </c>
      <c r="D70" s="162">
        <f>+D71</f>
        <v>0</v>
      </c>
      <c r="E70" s="163">
        <f>+E71</f>
        <v>0</v>
      </c>
      <c r="F70" s="230">
        <f t="shared" si="0"/>
        <v>0</v>
      </c>
    </row>
    <row r="71" spans="1:6" ht="30" x14ac:dyDescent="0.25">
      <c r="A71" s="22" t="s">
        <v>649</v>
      </c>
      <c r="B71" s="37" t="s">
        <v>650</v>
      </c>
      <c r="C71" s="15"/>
      <c r="D71" s="164">
        <v>0</v>
      </c>
      <c r="E71" s="165">
        <v>0</v>
      </c>
      <c r="F71" s="231">
        <f t="shared" si="0"/>
        <v>0</v>
      </c>
    </row>
    <row r="72" spans="1:6" s="44" customFormat="1" x14ac:dyDescent="0.25">
      <c r="A72" s="13" t="s">
        <v>651</v>
      </c>
      <c r="B72" s="14" t="s">
        <v>652</v>
      </c>
      <c r="C72" s="45"/>
      <c r="D72" s="162">
        <f>+D73+D77+D81</f>
        <v>0</v>
      </c>
      <c r="E72" s="163">
        <f>+E73+E77+E81</f>
        <v>0</v>
      </c>
      <c r="F72" s="230">
        <f t="shared" si="0"/>
        <v>0</v>
      </c>
    </row>
    <row r="73" spans="1:6" s="44" customFormat="1" x14ac:dyDescent="0.25">
      <c r="A73" s="13" t="s">
        <v>653</v>
      </c>
      <c r="B73" s="14" t="s">
        <v>654</v>
      </c>
      <c r="C73" s="49" t="s">
        <v>655</v>
      </c>
      <c r="D73" s="162">
        <f>SUM(D74:D76)</f>
        <v>0</v>
      </c>
      <c r="E73" s="163">
        <f>SUM(E74:E76)</f>
        <v>0</v>
      </c>
      <c r="F73" s="230">
        <f t="shared" ref="F73:F132" si="1">+D73-E73</f>
        <v>0</v>
      </c>
    </row>
    <row r="74" spans="1:6" x14ac:dyDescent="0.25">
      <c r="A74" s="22" t="s">
        <v>656</v>
      </c>
      <c r="B74" s="37" t="s">
        <v>657</v>
      </c>
      <c r="C74" s="15"/>
      <c r="D74" s="164">
        <v>0</v>
      </c>
      <c r="E74" s="165">
        <v>0</v>
      </c>
      <c r="F74" s="231">
        <f t="shared" si="1"/>
        <v>0</v>
      </c>
    </row>
    <row r="75" spans="1:6" x14ac:dyDescent="0.25">
      <c r="A75" s="22" t="s">
        <v>658</v>
      </c>
      <c r="B75" s="37" t="s">
        <v>659</v>
      </c>
      <c r="C75" s="15"/>
      <c r="D75" s="164">
        <v>0</v>
      </c>
      <c r="E75" s="165">
        <v>0</v>
      </c>
      <c r="F75" s="231">
        <f t="shared" si="1"/>
        <v>0</v>
      </c>
    </row>
    <row r="76" spans="1:6" x14ac:dyDescent="0.25">
      <c r="A76" s="22" t="s">
        <v>660</v>
      </c>
      <c r="B76" s="37" t="s">
        <v>661</v>
      </c>
      <c r="C76" s="15"/>
      <c r="D76" s="164">
        <v>0</v>
      </c>
      <c r="E76" s="165">
        <v>0</v>
      </c>
      <c r="F76" s="231">
        <f t="shared" si="1"/>
        <v>0</v>
      </c>
    </row>
    <row r="77" spans="1:6" s="44" customFormat="1" x14ac:dyDescent="0.25">
      <c r="A77" s="13" t="s">
        <v>662</v>
      </c>
      <c r="B77" s="14" t="s">
        <v>663</v>
      </c>
      <c r="C77" s="49" t="s">
        <v>664</v>
      </c>
      <c r="D77" s="162">
        <f>SUM(D78:D80)</f>
        <v>0</v>
      </c>
      <c r="E77" s="163">
        <f>SUM(E78:E80)</f>
        <v>0</v>
      </c>
      <c r="F77" s="230">
        <f t="shared" si="1"/>
        <v>0</v>
      </c>
    </row>
    <row r="78" spans="1:6" x14ac:dyDescent="0.25">
      <c r="A78" s="22" t="s">
        <v>665</v>
      </c>
      <c r="B78" s="37" t="s">
        <v>666</v>
      </c>
      <c r="C78" s="15"/>
      <c r="D78" s="164">
        <v>0</v>
      </c>
      <c r="E78" s="165">
        <v>0</v>
      </c>
      <c r="F78" s="231">
        <f t="shared" si="1"/>
        <v>0</v>
      </c>
    </row>
    <row r="79" spans="1:6" x14ac:dyDescent="0.25">
      <c r="A79" s="22" t="s">
        <v>667</v>
      </c>
      <c r="B79" s="37" t="s">
        <v>668</v>
      </c>
      <c r="C79" s="15"/>
      <c r="D79" s="164">
        <v>0</v>
      </c>
      <c r="E79" s="165">
        <v>0</v>
      </c>
      <c r="F79" s="231">
        <f t="shared" si="1"/>
        <v>0</v>
      </c>
    </row>
    <row r="80" spans="1:6" x14ac:dyDescent="0.25">
      <c r="A80" s="22" t="s">
        <v>669</v>
      </c>
      <c r="B80" s="37" t="s">
        <v>670</v>
      </c>
      <c r="C80" s="15"/>
      <c r="D80" s="164">
        <v>0</v>
      </c>
      <c r="E80" s="165">
        <v>0</v>
      </c>
      <c r="F80" s="231">
        <f t="shared" si="1"/>
        <v>0</v>
      </c>
    </row>
    <row r="81" spans="1:6" s="44" customFormat="1" x14ac:dyDescent="0.25">
      <c r="A81" s="13" t="s">
        <v>671</v>
      </c>
      <c r="B81" s="14" t="s">
        <v>672</v>
      </c>
      <c r="C81" s="49" t="s">
        <v>673</v>
      </c>
      <c r="D81" s="162">
        <f>SUM(D82:D89)</f>
        <v>0</v>
      </c>
      <c r="E81" s="163">
        <f>SUM(E82:E89)</f>
        <v>0</v>
      </c>
      <c r="F81" s="230">
        <f t="shared" si="1"/>
        <v>0</v>
      </c>
    </row>
    <row r="82" spans="1:6" x14ac:dyDescent="0.25">
      <c r="A82" s="22" t="s">
        <v>674</v>
      </c>
      <c r="B82" s="37" t="s">
        <v>675</v>
      </c>
      <c r="C82" s="15"/>
      <c r="D82" s="164">
        <v>0</v>
      </c>
      <c r="E82" s="165">
        <v>0</v>
      </c>
      <c r="F82" s="231">
        <f t="shared" si="1"/>
        <v>0</v>
      </c>
    </row>
    <row r="83" spans="1:6" x14ac:dyDescent="0.25">
      <c r="A83" s="22" t="s">
        <v>676</v>
      </c>
      <c r="B83" s="37" t="s">
        <v>677</v>
      </c>
      <c r="C83" s="15"/>
      <c r="D83" s="164">
        <v>0</v>
      </c>
      <c r="E83" s="165">
        <v>0</v>
      </c>
      <c r="F83" s="231">
        <f t="shared" si="1"/>
        <v>0</v>
      </c>
    </row>
    <row r="84" spans="1:6" x14ac:dyDescent="0.25">
      <c r="A84" s="22" t="s">
        <v>678</v>
      </c>
      <c r="B84" s="37" t="s">
        <v>679</v>
      </c>
      <c r="C84" s="15"/>
      <c r="D84" s="164">
        <v>0</v>
      </c>
      <c r="E84" s="165">
        <v>0</v>
      </c>
      <c r="F84" s="231">
        <f t="shared" si="1"/>
        <v>0</v>
      </c>
    </row>
    <row r="85" spans="1:6" x14ac:dyDescent="0.25">
      <c r="A85" s="22" t="s">
        <v>680</v>
      </c>
      <c r="B85" s="37" t="s">
        <v>681</v>
      </c>
      <c r="C85" s="15"/>
      <c r="D85" s="164">
        <v>0</v>
      </c>
      <c r="E85" s="165">
        <v>0</v>
      </c>
      <c r="F85" s="231">
        <f t="shared" si="1"/>
        <v>0</v>
      </c>
    </row>
    <row r="86" spans="1:6" ht="30" x14ac:dyDescent="0.25">
      <c r="A86" s="22" t="s">
        <v>682</v>
      </c>
      <c r="B86" s="37" t="s">
        <v>683</v>
      </c>
      <c r="C86" s="15"/>
      <c r="D86" s="164">
        <v>0</v>
      </c>
      <c r="E86" s="165">
        <v>0</v>
      </c>
      <c r="F86" s="231">
        <f t="shared" si="1"/>
        <v>0</v>
      </c>
    </row>
    <row r="87" spans="1:6" ht="30" x14ac:dyDescent="0.25">
      <c r="A87" s="22" t="s">
        <v>684</v>
      </c>
      <c r="B87" s="37" t="s">
        <v>685</v>
      </c>
      <c r="C87" s="15"/>
      <c r="D87" s="164">
        <v>0</v>
      </c>
      <c r="E87" s="165">
        <v>0</v>
      </c>
      <c r="F87" s="231">
        <f t="shared" si="1"/>
        <v>0</v>
      </c>
    </row>
    <row r="88" spans="1:6" x14ac:dyDescent="0.25">
      <c r="A88" s="22" t="s">
        <v>686</v>
      </c>
      <c r="B88" s="37" t="s">
        <v>687</v>
      </c>
      <c r="C88" s="15"/>
      <c r="D88" s="164">
        <v>0</v>
      </c>
      <c r="E88" s="165">
        <v>0</v>
      </c>
      <c r="F88" s="231">
        <f t="shared" si="1"/>
        <v>0</v>
      </c>
    </row>
    <row r="89" spans="1:6" x14ac:dyDescent="0.25">
      <c r="A89" s="22" t="s">
        <v>688</v>
      </c>
      <c r="B89" s="37" t="s">
        <v>689</v>
      </c>
      <c r="C89" s="15"/>
      <c r="D89" s="164">
        <v>0</v>
      </c>
      <c r="E89" s="165">
        <v>0</v>
      </c>
      <c r="F89" s="231">
        <f t="shared" si="1"/>
        <v>0</v>
      </c>
    </row>
    <row r="90" spans="1:6" s="44" customFormat="1" x14ac:dyDescent="0.25">
      <c r="A90" s="13" t="s">
        <v>690</v>
      </c>
      <c r="B90" s="14" t="s">
        <v>155</v>
      </c>
      <c r="C90" s="45"/>
      <c r="D90" s="162">
        <f>+D91+D95</f>
        <v>0</v>
      </c>
      <c r="E90" s="163">
        <f>+E91+E95</f>
        <v>0</v>
      </c>
      <c r="F90" s="230">
        <v>0</v>
      </c>
    </row>
    <row r="91" spans="1:6" s="44" customFormat="1" x14ac:dyDescent="0.25">
      <c r="A91" s="13" t="s">
        <v>691</v>
      </c>
      <c r="B91" s="14" t="s">
        <v>157</v>
      </c>
      <c r="C91" s="49" t="s">
        <v>692</v>
      </c>
      <c r="D91" s="162">
        <f>SUM(D92:D94)</f>
        <v>0</v>
      </c>
      <c r="E91" s="163">
        <f>SUM(E92:E94)</f>
        <v>0</v>
      </c>
      <c r="F91" s="230">
        <v>0</v>
      </c>
    </row>
    <row r="92" spans="1:6" x14ac:dyDescent="0.25">
      <c r="A92" s="22" t="s">
        <v>693</v>
      </c>
      <c r="B92" s="37" t="s">
        <v>694</v>
      </c>
      <c r="C92" s="15"/>
      <c r="D92" s="164">
        <v>0</v>
      </c>
      <c r="E92" s="165">
        <v>0</v>
      </c>
      <c r="F92" s="231">
        <f t="shared" si="1"/>
        <v>0</v>
      </c>
    </row>
    <row r="93" spans="1:6" x14ac:dyDescent="0.25">
      <c r="A93" s="22" t="s">
        <v>695</v>
      </c>
      <c r="B93" s="37" t="s">
        <v>696</v>
      </c>
      <c r="C93" s="15"/>
      <c r="D93" s="164">
        <v>0</v>
      </c>
      <c r="E93" s="165">
        <v>0</v>
      </c>
      <c r="F93" s="231">
        <v>0</v>
      </c>
    </row>
    <row r="94" spans="1:6" x14ac:dyDescent="0.25">
      <c r="A94" s="22" t="s">
        <v>697</v>
      </c>
      <c r="B94" s="37" t="s">
        <v>698</v>
      </c>
      <c r="C94" s="15"/>
      <c r="D94" s="164">
        <v>0</v>
      </c>
      <c r="E94" s="165">
        <v>0</v>
      </c>
      <c r="F94" s="231">
        <f t="shared" si="1"/>
        <v>0</v>
      </c>
    </row>
    <row r="95" spans="1:6" s="44" customFormat="1" x14ac:dyDescent="0.25">
      <c r="A95" s="13" t="s">
        <v>699</v>
      </c>
      <c r="B95" s="14" t="s">
        <v>465</v>
      </c>
      <c r="C95" s="49" t="s">
        <v>700</v>
      </c>
      <c r="D95" s="162">
        <f>SUM(D96:D98)</f>
        <v>0</v>
      </c>
      <c r="E95" s="163">
        <f>SUM(E96:E98)</f>
        <v>0</v>
      </c>
      <c r="F95" s="230">
        <f t="shared" si="1"/>
        <v>0</v>
      </c>
    </row>
    <row r="96" spans="1:6" x14ac:dyDescent="0.25">
      <c r="A96" s="22" t="s">
        <v>701</v>
      </c>
      <c r="B96" s="37" t="s">
        <v>702</v>
      </c>
      <c r="C96" s="15"/>
      <c r="D96" s="164">
        <v>0</v>
      </c>
      <c r="E96" s="165">
        <v>0</v>
      </c>
      <c r="F96" s="231">
        <f t="shared" si="1"/>
        <v>0</v>
      </c>
    </row>
    <row r="97" spans="1:6" x14ac:dyDescent="0.25">
      <c r="A97" s="22" t="s">
        <v>703</v>
      </c>
      <c r="B97" s="37" t="s">
        <v>704</v>
      </c>
      <c r="C97" s="15"/>
      <c r="D97" s="164"/>
      <c r="E97" s="165"/>
      <c r="F97" s="231">
        <f t="shared" si="1"/>
        <v>0</v>
      </c>
    </row>
    <row r="98" spans="1:6" x14ac:dyDescent="0.25">
      <c r="A98" s="22" t="s">
        <v>705</v>
      </c>
      <c r="B98" s="37" t="s">
        <v>706</v>
      </c>
      <c r="C98" s="15"/>
      <c r="D98" s="164">
        <v>0</v>
      </c>
      <c r="E98" s="165">
        <v>0</v>
      </c>
      <c r="F98" s="231">
        <f t="shared" si="1"/>
        <v>0</v>
      </c>
    </row>
    <row r="99" spans="1:6" s="44" customFormat="1" x14ac:dyDescent="0.25">
      <c r="A99" s="13" t="s">
        <v>124</v>
      </c>
      <c r="B99" s="14" t="s">
        <v>125</v>
      </c>
      <c r="C99" s="45"/>
      <c r="D99" s="162">
        <f>+D100+D107+D110+D118+D122+D128+D131</f>
        <v>1021165</v>
      </c>
      <c r="E99" s="163">
        <f>+E100+E107+E110+E118+E122+E128+E131</f>
        <v>0</v>
      </c>
      <c r="F99" s="230">
        <v>1</v>
      </c>
    </row>
    <row r="100" spans="1:6" s="44" customFormat="1" ht="25.5" x14ac:dyDescent="0.25">
      <c r="A100" s="13" t="s">
        <v>126</v>
      </c>
      <c r="B100" s="14" t="s">
        <v>127</v>
      </c>
      <c r="C100" s="49" t="s">
        <v>707</v>
      </c>
      <c r="D100" s="162">
        <f>SUM(D101:D106)</f>
        <v>1021165</v>
      </c>
      <c r="E100" s="163">
        <f>SUM(E101:E106)</f>
        <v>0</v>
      </c>
      <c r="F100" s="230">
        <v>1</v>
      </c>
    </row>
    <row r="101" spans="1:6" x14ac:dyDescent="0.25">
      <c r="A101" s="22" t="s">
        <v>128</v>
      </c>
      <c r="B101" s="37" t="s">
        <v>129</v>
      </c>
      <c r="C101" s="15"/>
      <c r="D101" s="164">
        <f>+'Balanza de Comprobación'!G70</f>
        <v>1021165</v>
      </c>
      <c r="E101" s="165"/>
      <c r="F101" s="231">
        <v>1</v>
      </c>
    </row>
    <row r="102" spans="1:6" x14ac:dyDescent="0.25">
      <c r="A102" s="22" t="s">
        <v>708</v>
      </c>
      <c r="B102" s="37" t="s">
        <v>709</v>
      </c>
      <c r="C102" s="15"/>
      <c r="D102" s="164">
        <v>0</v>
      </c>
      <c r="E102" s="165">
        <v>0</v>
      </c>
      <c r="F102" s="231">
        <f t="shared" si="1"/>
        <v>0</v>
      </c>
    </row>
    <row r="103" spans="1:6" ht="30" x14ac:dyDescent="0.25">
      <c r="A103" s="22" t="s">
        <v>710</v>
      </c>
      <c r="B103" s="37" t="s">
        <v>711</v>
      </c>
      <c r="C103" s="15"/>
      <c r="D103" s="164">
        <v>0</v>
      </c>
      <c r="E103" s="165">
        <v>0</v>
      </c>
      <c r="F103" s="231">
        <f t="shared" si="1"/>
        <v>0</v>
      </c>
    </row>
    <row r="104" spans="1:6" ht="30" x14ac:dyDescent="0.25">
      <c r="A104" s="22" t="s">
        <v>712</v>
      </c>
      <c r="B104" s="37" t="s">
        <v>713</v>
      </c>
      <c r="C104" s="15"/>
      <c r="D104" s="164">
        <v>0</v>
      </c>
      <c r="E104" s="165">
        <v>0</v>
      </c>
      <c r="F104" s="231">
        <f t="shared" si="1"/>
        <v>0</v>
      </c>
    </row>
    <row r="105" spans="1:6" ht="30" x14ac:dyDescent="0.25">
      <c r="A105" s="22" t="s">
        <v>714</v>
      </c>
      <c r="B105" s="37" t="s">
        <v>715</v>
      </c>
      <c r="C105" s="15"/>
      <c r="D105" s="164">
        <v>0</v>
      </c>
      <c r="E105" s="165">
        <v>0</v>
      </c>
      <c r="F105" s="231">
        <f t="shared" si="1"/>
        <v>0</v>
      </c>
    </row>
    <row r="106" spans="1:6" x14ac:dyDescent="0.25">
      <c r="A106" s="22" t="s">
        <v>716</v>
      </c>
      <c r="B106" s="37" t="s">
        <v>717</v>
      </c>
      <c r="C106" s="15"/>
      <c r="D106" s="164">
        <v>0</v>
      </c>
      <c r="E106" s="165">
        <v>0</v>
      </c>
      <c r="F106" s="231">
        <f t="shared" si="1"/>
        <v>0</v>
      </c>
    </row>
    <row r="107" spans="1:6" s="44" customFormat="1" x14ac:dyDescent="0.25">
      <c r="A107" s="13" t="s">
        <v>718</v>
      </c>
      <c r="B107" s="14" t="s">
        <v>719</v>
      </c>
      <c r="C107" s="49" t="s">
        <v>720</v>
      </c>
      <c r="D107" s="162">
        <f>SUM(D108:D109)</f>
        <v>0</v>
      </c>
      <c r="E107" s="163">
        <f>SUM(E108:E109)</f>
        <v>0</v>
      </c>
      <c r="F107" s="230">
        <f t="shared" si="1"/>
        <v>0</v>
      </c>
    </row>
    <row r="108" spans="1:6" x14ac:dyDescent="0.25">
      <c r="A108" s="22" t="s">
        <v>721</v>
      </c>
      <c r="B108" s="37" t="s">
        <v>722</v>
      </c>
      <c r="C108" s="15"/>
      <c r="D108" s="164">
        <v>0</v>
      </c>
      <c r="E108" s="165">
        <v>0</v>
      </c>
      <c r="F108" s="231">
        <f t="shared" si="1"/>
        <v>0</v>
      </c>
    </row>
    <row r="109" spans="1:6" x14ac:dyDescent="0.25">
      <c r="A109" s="22" t="s">
        <v>723</v>
      </c>
      <c r="B109" s="38" t="s">
        <v>724</v>
      </c>
      <c r="C109" s="15"/>
      <c r="D109" s="164">
        <v>0</v>
      </c>
      <c r="E109" s="165">
        <v>0</v>
      </c>
      <c r="F109" s="231">
        <f t="shared" si="1"/>
        <v>0</v>
      </c>
    </row>
    <row r="110" spans="1:6" s="44" customFormat="1" ht="25.5" x14ac:dyDescent="0.25">
      <c r="A110" s="13" t="s">
        <v>725</v>
      </c>
      <c r="B110" s="14" t="s">
        <v>726</v>
      </c>
      <c r="C110" s="49" t="s">
        <v>727</v>
      </c>
      <c r="D110" s="162">
        <f>SUM(D111:D117)</f>
        <v>0</v>
      </c>
      <c r="E110" s="163">
        <f>SUM(E111:E117)</f>
        <v>0</v>
      </c>
      <c r="F110" s="230">
        <f t="shared" si="1"/>
        <v>0</v>
      </c>
    </row>
    <row r="111" spans="1:6" ht="25.5" x14ac:dyDescent="0.25">
      <c r="A111" s="22" t="s">
        <v>728</v>
      </c>
      <c r="B111" s="38" t="s">
        <v>729</v>
      </c>
      <c r="C111" s="15"/>
      <c r="D111" s="164">
        <v>0</v>
      </c>
      <c r="E111" s="165">
        <v>0</v>
      </c>
      <c r="F111" s="231">
        <f t="shared" si="1"/>
        <v>0</v>
      </c>
    </row>
    <row r="112" spans="1:6" ht="25.5" x14ac:dyDescent="0.25">
      <c r="A112" s="22" t="s">
        <v>730</v>
      </c>
      <c r="B112" s="38" t="s">
        <v>731</v>
      </c>
      <c r="C112" s="15"/>
      <c r="D112" s="164">
        <v>0</v>
      </c>
      <c r="E112" s="165">
        <v>0</v>
      </c>
      <c r="F112" s="231">
        <f t="shared" si="1"/>
        <v>0</v>
      </c>
    </row>
    <row r="113" spans="1:6" ht="45" x14ac:dyDescent="0.25">
      <c r="A113" s="22" t="s">
        <v>732</v>
      </c>
      <c r="B113" s="37" t="s">
        <v>733</v>
      </c>
      <c r="C113" s="15"/>
      <c r="D113" s="164">
        <v>0</v>
      </c>
      <c r="E113" s="165">
        <v>0</v>
      </c>
      <c r="F113" s="231">
        <f t="shared" si="1"/>
        <v>0</v>
      </c>
    </row>
    <row r="114" spans="1:6" ht="30" x14ac:dyDescent="0.25">
      <c r="A114" s="22" t="s">
        <v>734</v>
      </c>
      <c r="B114" s="37" t="s">
        <v>735</v>
      </c>
      <c r="C114" s="15"/>
      <c r="D114" s="164">
        <v>0</v>
      </c>
      <c r="E114" s="165">
        <v>0</v>
      </c>
      <c r="F114" s="231">
        <f t="shared" si="1"/>
        <v>0</v>
      </c>
    </row>
    <row r="115" spans="1:6" ht="30" x14ac:dyDescent="0.25">
      <c r="A115" s="22" t="s">
        <v>736</v>
      </c>
      <c r="B115" s="37" t="s">
        <v>737</v>
      </c>
      <c r="C115" s="15"/>
      <c r="D115" s="164">
        <v>0</v>
      </c>
      <c r="E115" s="165">
        <v>0</v>
      </c>
      <c r="F115" s="231">
        <f t="shared" si="1"/>
        <v>0</v>
      </c>
    </row>
    <row r="116" spans="1:6" ht="30" x14ac:dyDescent="0.25">
      <c r="A116" s="22" t="s">
        <v>738</v>
      </c>
      <c r="B116" s="37" t="s">
        <v>739</v>
      </c>
      <c r="C116" s="15"/>
      <c r="D116" s="164">
        <v>0</v>
      </c>
      <c r="E116" s="165">
        <v>0</v>
      </c>
      <c r="F116" s="231">
        <f t="shared" si="1"/>
        <v>0</v>
      </c>
    </row>
    <row r="117" spans="1:6" ht="30" x14ac:dyDescent="0.25">
      <c r="A117" s="22" t="s">
        <v>740</v>
      </c>
      <c r="B117" s="37" t="s">
        <v>741</v>
      </c>
      <c r="C117" s="15"/>
      <c r="D117" s="164">
        <v>0</v>
      </c>
      <c r="E117" s="165">
        <v>0</v>
      </c>
      <c r="F117" s="231">
        <f t="shared" si="1"/>
        <v>0</v>
      </c>
    </row>
    <row r="118" spans="1:6" s="44" customFormat="1" x14ac:dyDescent="0.25">
      <c r="A118" s="13" t="s">
        <v>742</v>
      </c>
      <c r="B118" s="14" t="s">
        <v>743</v>
      </c>
      <c r="C118" s="49" t="s">
        <v>744</v>
      </c>
      <c r="D118" s="162">
        <f>+D119+D120+D121</f>
        <v>0</v>
      </c>
      <c r="E118" s="163">
        <f>+E119+E120+E121</f>
        <v>0</v>
      </c>
      <c r="F118" s="230">
        <f t="shared" si="1"/>
        <v>0</v>
      </c>
    </row>
    <row r="119" spans="1:6" x14ac:dyDescent="0.25">
      <c r="A119" s="22" t="s">
        <v>745</v>
      </c>
      <c r="B119" s="38" t="s">
        <v>746</v>
      </c>
      <c r="C119" s="15"/>
      <c r="D119" s="164">
        <v>0</v>
      </c>
      <c r="E119" s="165">
        <v>0</v>
      </c>
      <c r="F119" s="231">
        <f t="shared" si="1"/>
        <v>0</v>
      </c>
    </row>
    <row r="120" spans="1:6" ht="25.5" x14ac:dyDescent="0.25">
      <c r="A120" s="22" t="s">
        <v>747</v>
      </c>
      <c r="B120" s="38" t="s">
        <v>748</v>
      </c>
      <c r="C120" s="15"/>
      <c r="D120" s="164">
        <v>0</v>
      </c>
      <c r="E120" s="165">
        <v>0</v>
      </c>
      <c r="F120" s="231">
        <f t="shared" si="1"/>
        <v>0</v>
      </c>
    </row>
    <row r="121" spans="1:6" ht="25.5" x14ac:dyDescent="0.25">
      <c r="A121" s="22" t="s">
        <v>749</v>
      </c>
      <c r="B121" s="38" t="s">
        <v>750</v>
      </c>
      <c r="C121" s="15"/>
      <c r="D121" s="164">
        <v>0</v>
      </c>
      <c r="E121" s="165">
        <v>0</v>
      </c>
      <c r="F121" s="231">
        <f t="shared" si="1"/>
        <v>0</v>
      </c>
    </row>
    <row r="122" spans="1:6" s="44" customFormat="1" x14ac:dyDescent="0.25">
      <c r="A122" s="13" t="s">
        <v>751</v>
      </c>
      <c r="B122" s="14" t="s">
        <v>752</v>
      </c>
      <c r="C122" s="49" t="s">
        <v>753</v>
      </c>
      <c r="D122" s="162">
        <f>SUM(D123:D127)</f>
        <v>0</v>
      </c>
      <c r="E122" s="163">
        <f>SUM(E123:E127)</f>
        <v>0</v>
      </c>
      <c r="F122" s="230">
        <f t="shared" si="1"/>
        <v>0</v>
      </c>
    </row>
    <row r="123" spans="1:6" x14ac:dyDescent="0.25">
      <c r="A123" s="22" t="s">
        <v>754</v>
      </c>
      <c r="B123" s="37" t="s">
        <v>755</v>
      </c>
      <c r="C123" s="15"/>
      <c r="D123" s="164">
        <v>0</v>
      </c>
      <c r="E123" s="165">
        <v>0</v>
      </c>
      <c r="F123" s="231">
        <f t="shared" si="1"/>
        <v>0</v>
      </c>
    </row>
    <row r="124" spans="1:6" x14ac:dyDescent="0.25">
      <c r="A124" s="22" t="s">
        <v>756</v>
      </c>
      <c r="B124" s="37" t="s">
        <v>757</v>
      </c>
      <c r="C124" s="15"/>
      <c r="D124" s="164">
        <v>0</v>
      </c>
      <c r="E124" s="165">
        <v>0</v>
      </c>
      <c r="F124" s="231">
        <f t="shared" si="1"/>
        <v>0</v>
      </c>
    </row>
    <row r="125" spans="1:6" ht="25.5" x14ac:dyDescent="0.25">
      <c r="A125" s="22" t="s">
        <v>758</v>
      </c>
      <c r="B125" s="38" t="s">
        <v>759</v>
      </c>
      <c r="C125" s="15"/>
      <c r="D125" s="164">
        <v>0</v>
      </c>
      <c r="E125" s="165">
        <v>0</v>
      </c>
      <c r="F125" s="231">
        <f t="shared" si="1"/>
        <v>0</v>
      </c>
    </row>
    <row r="126" spans="1:6" ht="25.5" x14ac:dyDescent="0.25">
      <c r="A126" s="22" t="s">
        <v>760</v>
      </c>
      <c r="B126" s="38" t="s">
        <v>761</v>
      </c>
      <c r="C126" s="15"/>
      <c r="D126" s="164">
        <v>0</v>
      </c>
      <c r="E126" s="165">
        <v>0</v>
      </c>
      <c r="F126" s="231">
        <f t="shared" si="1"/>
        <v>0</v>
      </c>
    </row>
    <row r="127" spans="1:6" x14ac:dyDescent="0.25">
      <c r="A127" s="22" t="s">
        <v>762</v>
      </c>
      <c r="B127" s="37" t="s">
        <v>763</v>
      </c>
      <c r="C127" s="15"/>
      <c r="D127" s="164">
        <v>0</v>
      </c>
      <c r="E127" s="165">
        <v>0</v>
      </c>
      <c r="F127" s="231">
        <f t="shared" si="1"/>
        <v>0</v>
      </c>
    </row>
    <row r="128" spans="1:6" s="44" customFormat="1" ht="25.5" x14ac:dyDescent="0.25">
      <c r="A128" s="13" t="s">
        <v>764</v>
      </c>
      <c r="B128" s="14" t="s">
        <v>765</v>
      </c>
      <c r="C128" s="49" t="s">
        <v>766</v>
      </c>
      <c r="D128" s="162">
        <f>+D129+D130</f>
        <v>0</v>
      </c>
      <c r="E128" s="163">
        <f>+E129+E130</f>
        <v>0</v>
      </c>
      <c r="F128" s="230">
        <f t="shared" si="1"/>
        <v>0</v>
      </c>
    </row>
    <row r="129" spans="1:6" x14ac:dyDescent="0.25">
      <c r="A129" s="22" t="s">
        <v>767</v>
      </c>
      <c r="B129" s="37" t="s">
        <v>768</v>
      </c>
      <c r="C129" s="15"/>
      <c r="D129" s="164">
        <v>0</v>
      </c>
      <c r="E129" s="165">
        <v>0</v>
      </c>
      <c r="F129" s="231">
        <f t="shared" si="1"/>
        <v>0</v>
      </c>
    </row>
    <row r="130" spans="1:6" ht="30" x14ac:dyDescent="0.25">
      <c r="A130" s="22" t="s">
        <v>769</v>
      </c>
      <c r="B130" s="37" t="s">
        <v>770</v>
      </c>
      <c r="C130" s="15"/>
      <c r="D130" s="164">
        <v>0</v>
      </c>
      <c r="E130" s="165">
        <v>0</v>
      </c>
      <c r="F130" s="231">
        <f t="shared" si="1"/>
        <v>0</v>
      </c>
    </row>
    <row r="131" spans="1:6" s="44" customFormat="1" x14ac:dyDescent="0.25">
      <c r="A131" s="13" t="s">
        <v>771</v>
      </c>
      <c r="B131" s="14" t="s">
        <v>772</v>
      </c>
      <c r="C131" s="49" t="s">
        <v>773</v>
      </c>
      <c r="D131" s="162">
        <f>+D132</f>
        <v>0</v>
      </c>
      <c r="E131" s="163">
        <f>+E132</f>
        <v>0</v>
      </c>
      <c r="F131" s="230">
        <f t="shared" si="1"/>
        <v>0</v>
      </c>
    </row>
    <row r="132" spans="1:6" x14ac:dyDescent="0.25">
      <c r="A132" s="22" t="s">
        <v>774</v>
      </c>
      <c r="B132" s="37" t="s">
        <v>775</v>
      </c>
      <c r="C132" s="15"/>
      <c r="D132" s="164">
        <v>0</v>
      </c>
      <c r="E132" s="165">
        <v>0</v>
      </c>
      <c r="F132" s="231">
        <f t="shared" si="1"/>
        <v>0</v>
      </c>
    </row>
    <row r="133" spans="1:6" s="27" customFormat="1" ht="15.75" x14ac:dyDescent="0.25">
      <c r="A133" s="25"/>
      <c r="B133" s="24" t="s">
        <v>776</v>
      </c>
      <c r="C133" s="26"/>
      <c r="D133" s="162">
        <f>+D99+D90+D72+D38+D31+D8</f>
        <v>3237935</v>
      </c>
      <c r="E133" s="163">
        <f>+E99+E90+E72+E38+E31+E8</f>
        <v>0</v>
      </c>
      <c r="F133" s="230">
        <v>1</v>
      </c>
    </row>
    <row r="134" spans="1:6" x14ac:dyDescent="0.25">
      <c r="A134" s="22"/>
      <c r="B134" s="37"/>
      <c r="C134" s="15"/>
      <c r="D134" s="164"/>
      <c r="E134" s="165"/>
      <c r="F134" s="231"/>
    </row>
    <row r="135" spans="1:6" x14ac:dyDescent="0.25">
      <c r="A135" s="22"/>
      <c r="B135" s="37"/>
      <c r="C135" s="15"/>
      <c r="D135" s="164"/>
      <c r="E135" s="165"/>
      <c r="F135" s="231"/>
    </row>
    <row r="136" spans="1:6" s="44" customFormat="1" x14ac:dyDescent="0.25">
      <c r="A136" s="35" t="s">
        <v>136</v>
      </c>
      <c r="B136" s="36" t="s">
        <v>137</v>
      </c>
      <c r="C136" s="45"/>
      <c r="D136" s="162"/>
      <c r="E136" s="163"/>
      <c r="F136" s="230"/>
    </row>
    <row r="137" spans="1:6" s="44" customFormat="1" x14ac:dyDescent="0.25">
      <c r="A137" s="13" t="s">
        <v>138</v>
      </c>
      <c r="B137" s="14" t="s">
        <v>139</v>
      </c>
      <c r="C137" s="45"/>
      <c r="D137" s="162">
        <f>+D138+D147+D157+D163+D166+D169+D173+D176</f>
        <v>1089060</v>
      </c>
      <c r="E137" s="163">
        <f>+E138+E147+E157+E163+E166+E169+E173+E176</f>
        <v>0</v>
      </c>
      <c r="F137" s="230">
        <v>1</v>
      </c>
    </row>
    <row r="138" spans="1:6" s="44" customFormat="1" x14ac:dyDescent="0.25">
      <c r="A138" s="13" t="s">
        <v>140</v>
      </c>
      <c r="B138" s="14" t="s">
        <v>141</v>
      </c>
      <c r="C138" s="49" t="s">
        <v>777</v>
      </c>
      <c r="D138" s="162">
        <f>SUM(D140:D146)</f>
        <v>1089060</v>
      </c>
      <c r="E138" s="163">
        <f>SUM(E140:E146)</f>
        <v>0</v>
      </c>
      <c r="F138" s="230">
        <v>1</v>
      </c>
    </row>
    <row r="139" spans="1:6" x14ac:dyDescent="0.25">
      <c r="A139" s="22" t="s">
        <v>778</v>
      </c>
      <c r="B139" s="37" t="s">
        <v>779</v>
      </c>
      <c r="C139" s="15"/>
      <c r="D139" s="164">
        <v>0</v>
      </c>
      <c r="E139" s="165">
        <v>0</v>
      </c>
      <c r="F139" s="231">
        <f t="shared" ref="F139:F200" si="2">+D139-E139</f>
        <v>0</v>
      </c>
    </row>
    <row r="140" spans="1:6" x14ac:dyDescent="0.25">
      <c r="A140" s="22" t="s">
        <v>142</v>
      </c>
      <c r="B140" s="37" t="s">
        <v>143</v>
      </c>
      <c r="C140" s="15"/>
      <c r="D140" s="164">
        <f>+'Balanza de Comprobación'!G77</f>
        <v>1089060</v>
      </c>
      <c r="E140" s="165">
        <v>0</v>
      </c>
      <c r="F140" s="231">
        <v>1</v>
      </c>
    </row>
    <row r="141" spans="1:6" x14ac:dyDescent="0.25">
      <c r="A141" s="22" t="s">
        <v>780</v>
      </c>
      <c r="B141" s="37" t="s">
        <v>781</v>
      </c>
      <c r="C141" s="15"/>
      <c r="D141" s="164">
        <v>0</v>
      </c>
      <c r="E141" s="165">
        <v>0</v>
      </c>
      <c r="F141" s="231">
        <f t="shared" si="2"/>
        <v>0</v>
      </c>
    </row>
    <row r="142" spans="1:6" ht="30" x14ac:dyDescent="0.25">
      <c r="A142" s="22" t="s">
        <v>782</v>
      </c>
      <c r="B142" s="37" t="s">
        <v>783</v>
      </c>
      <c r="C142" s="15"/>
      <c r="D142" s="164">
        <v>0</v>
      </c>
      <c r="E142" s="165">
        <v>0</v>
      </c>
      <c r="F142" s="231">
        <f t="shared" si="2"/>
        <v>0</v>
      </c>
    </row>
    <row r="143" spans="1:6" ht="30" x14ac:dyDescent="0.25">
      <c r="A143" s="22" t="s">
        <v>784</v>
      </c>
      <c r="B143" s="37" t="s">
        <v>785</v>
      </c>
      <c r="C143" s="15"/>
      <c r="D143" s="164">
        <v>0</v>
      </c>
      <c r="E143" s="165">
        <v>0</v>
      </c>
      <c r="F143" s="231">
        <f t="shared" si="2"/>
        <v>0</v>
      </c>
    </row>
    <row r="144" spans="1:6" x14ac:dyDescent="0.25">
      <c r="A144" s="22" t="s">
        <v>786</v>
      </c>
      <c r="B144" s="37" t="s">
        <v>787</v>
      </c>
      <c r="C144" s="15"/>
      <c r="D144" s="164">
        <v>0</v>
      </c>
      <c r="E144" s="165">
        <v>0</v>
      </c>
      <c r="F144" s="231">
        <f t="shared" si="2"/>
        <v>0</v>
      </c>
    </row>
    <row r="145" spans="1:6" x14ac:dyDescent="0.25">
      <c r="A145" s="39" t="s">
        <v>788</v>
      </c>
      <c r="B145" s="38" t="s">
        <v>789</v>
      </c>
      <c r="C145" s="15"/>
      <c r="D145" s="164">
        <v>0</v>
      </c>
      <c r="E145" s="165">
        <v>0</v>
      </c>
      <c r="F145" s="231">
        <f t="shared" si="2"/>
        <v>0</v>
      </c>
    </row>
    <row r="146" spans="1:6" x14ac:dyDescent="0.25">
      <c r="A146" s="22" t="s">
        <v>790</v>
      </c>
      <c r="B146" s="37" t="s">
        <v>791</v>
      </c>
      <c r="C146" s="15"/>
      <c r="D146" s="164">
        <v>0</v>
      </c>
      <c r="E146" s="165">
        <v>0</v>
      </c>
      <c r="F146" s="231">
        <f t="shared" si="2"/>
        <v>0</v>
      </c>
    </row>
    <row r="147" spans="1:6" s="44" customFormat="1" x14ac:dyDescent="0.25">
      <c r="A147" s="13" t="s">
        <v>792</v>
      </c>
      <c r="B147" s="14" t="s">
        <v>793</v>
      </c>
      <c r="C147" s="49" t="s">
        <v>794</v>
      </c>
      <c r="D147" s="162">
        <f>SUM(C148:D156)</f>
        <v>0</v>
      </c>
      <c r="E147" s="163">
        <f>SUM(E148:E156)</f>
        <v>0</v>
      </c>
      <c r="F147" s="230">
        <v>1</v>
      </c>
    </row>
    <row r="148" spans="1:6" x14ac:dyDescent="0.25">
      <c r="A148" s="22" t="s">
        <v>795</v>
      </c>
      <c r="B148" s="37" t="s">
        <v>663</v>
      </c>
      <c r="C148" s="15"/>
      <c r="D148" s="164">
        <v>0</v>
      </c>
      <c r="E148" s="165">
        <v>0</v>
      </c>
      <c r="F148" s="231">
        <f t="shared" si="2"/>
        <v>0</v>
      </c>
    </row>
    <row r="149" spans="1:6" x14ac:dyDescent="0.25">
      <c r="A149" s="22" t="s">
        <v>796</v>
      </c>
      <c r="B149" s="37" t="s">
        <v>797</v>
      </c>
      <c r="C149" s="15"/>
      <c r="D149" s="164">
        <v>0</v>
      </c>
      <c r="E149" s="165">
        <v>0</v>
      </c>
      <c r="F149" s="231">
        <f t="shared" si="2"/>
        <v>0</v>
      </c>
    </row>
    <row r="150" spans="1:6" x14ac:dyDescent="0.25">
      <c r="A150" s="22" t="s">
        <v>798</v>
      </c>
      <c r="B150" s="37" t="s">
        <v>799</v>
      </c>
      <c r="C150" s="15"/>
      <c r="D150" s="164">
        <v>0</v>
      </c>
      <c r="E150" s="165">
        <v>0</v>
      </c>
      <c r="F150" s="231">
        <f t="shared" si="2"/>
        <v>0</v>
      </c>
    </row>
    <row r="151" spans="1:6" x14ac:dyDescent="0.25">
      <c r="A151" s="22" t="s">
        <v>800</v>
      </c>
      <c r="B151" s="37" t="s">
        <v>801</v>
      </c>
      <c r="C151" s="15"/>
      <c r="D151" s="164">
        <v>0</v>
      </c>
      <c r="E151" s="165">
        <v>0</v>
      </c>
      <c r="F151" s="231">
        <f t="shared" si="2"/>
        <v>0</v>
      </c>
    </row>
    <row r="152" spans="1:6" x14ac:dyDescent="0.25">
      <c r="A152" s="22" t="s">
        <v>802</v>
      </c>
      <c r="B152" s="37" t="s">
        <v>803</v>
      </c>
      <c r="C152" s="15"/>
      <c r="D152" s="164">
        <v>0</v>
      </c>
      <c r="E152" s="165">
        <v>0</v>
      </c>
      <c r="F152" s="231">
        <v>1</v>
      </c>
    </row>
    <row r="153" spans="1:6" x14ac:dyDescent="0.25">
      <c r="A153" s="22" t="s">
        <v>804</v>
      </c>
      <c r="B153" s="37" t="s">
        <v>805</v>
      </c>
      <c r="C153" s="15"/>
      <c r="D153" s="164">
        <v>0</v>
      </c>
      <c r="E153" s="165">
        <v>0</v>
      </c>
      <c r="F153" s="231">
        <f t="shared" si="2"/>
        <v>0</v>
      </c>
    </row>
    <row r="154" spans="1:6" x14ac:dyDescent="0.25">
      <c r="A154" s="22" t="s">
        <v>806</v>
      </c>
      <c r="B154" s="37" t="s">
        <v>807</v>
      </c>
      <c r="C154" s="15"/>
      <c r="D154" s="164">
        <v>0</v>
      </c>
      <c r="E154" s="165">
        <v>0</v>
      </c>
      <c r="F154" s="231">
        <v>1</v>
      </c>
    </row>
    <row r="155" spans="1:6" x14ac:dyDescent="0.25">
      <c r="A155" s="22" t="s">
        <v>808</v>
      </c>
      <c r="B155" s="37" t="s">
        <v>809</v>
      </c>
      <c r="C155" s="15"/>
      <c r="D155" s="164">
        <v>0</v>
      </c>
      <c r="E155" s="165">
        <v>0</v>
      </c>
      <c r="F155" s="231">
        <v>0</v>
      </c>
    </row>
    <row r="156" spans="1:6" x14ac:dyDescent="0.25">
      <c r="A156" s="22" t="s">
        <v>810</v>
      </c>
      <c r="B156" s="37" t="s">
        <v>811</v>
      </c>
      <c r="C156" s="15"/>
      <c r="D156" s="164">
        <v>0</v>
      </c>
      <c r="E156" s="165">
        <v>0</v>
      </c>
      <c r="F156" s="231">
        <f t="shared" si="2"/>
        <v>0</v>
      </c>
    </row>
    <row r="157" spans="1:6" s="44" customFormat="1" x14ac:dyDescent="0.25">
      <c r="A157" s="13" t="s">
        <v>812</v>
      </c>
      <c r="B157" s="14" t="s">
        <v>813</v>
      </c>
      <c r="C157" s="49" t="s">
        <v>814</v>
      </c>
      <c r="D157" s="162">
        <f>SUM(D158:D162)</f>
        <v>0</v>
      </c>
      <c r="E157" s="163">
        <f>SUM(E158:E162)</f>
        <v>0</v>
      </c>
      <c r="F157" s="230">
        <v>0</v>
      </c>
    </row>
    <row r="158" spans="1:6" x14ac:dyDescent="0.25">
      <c r="A158" s="22" t="s">
        <v>815</v>
      </c>
      <c r="B158" s="37" t="s">
        <v>816</v>
      </c>
      <c r="C158" s="15"/>
      <c r="D158" s="164">
        <v>0</v>
      </c>
      <c r="E158" s="165">
        <v>0</v>
      </c>
      <c r="F158" s="231">
        <v>0</v>
      </c>
    </row>
    <row r="159" spans="1:6" x14ac:dyDescent="0.25">
      <c r="A159" s="22" t="s">
        <v>817</v>
      </c>
      <c r="B159" s="37" t="s">
        <v>818</v>
      </c>
      <c r="C159" s="15"/>
      <c r="D159" s="164">
        <v>0</v>
      </c>
      <c r="E159" s="165">
        <v>0</v>
      </c>
      <c r="F159" s="231">
        <v>0</v>
      </c>
    </row>
    <row r="160" spans="1:6" ht="30" x14ac:dyDescent="0.25">
      <c r="A160" s="22" t="s">
        <v>819</v>
      </c>
      <c r="B160" s="37" t="s">
        <v>820</v>
      </c>
      <c r="C160" s="15"/>
      <c r="D160" s="164">
        <v>0</v>
      </c>
      <c r="E160" s="165">
        <v>0</v>
      </c>
      <c r="F160" s="231">
        <v>0</v>
      </c>
    </row>
    <row r="161" spans="1:6" x14ac:dyDescent="0.25">
      <c r="A161" s="22" t="s">
        <v>821</v>
      </c>
      <c r="B161" s="37" t="s">
        <v>822</v>
      </c>
      <c r="C161" s="15"/>
      <c r="D161" s="164">
        <v>0</v>
      </c>
      <c r="E161" s="165">
        <v>0</v>
      </c>
      <c r="F161" s="231">
        <f t="shared" si="2"/>
        <v>0</v>
      </c>
    </row>
    <row r="162" spans="1:6" x14ac:dyDescent="0.25">
      <c r="A162" s="22" t="s">
        <v>823</v>
      </c>
      <c r="B162" s="37" t="s">
        <v>824</v>
      </c>
      <c r="C162" s="15"/>
      <c r="D162" s="164">
        <v>0</v>
      </c>
      <c r="E162" s="165">
        <v>0</v>
      </c>
      <c r="F162" s="231">
        <v>0</v>
      </c>
    </row>
    <row r="163" spans="1:6" s="44" customFormat="1" x14ac:dyDescent="0.25">
      <c r="A163" s="13" t="s">
        <v>146</v>
      </c>
      <c r="B163" s="14" t="s">
        <v>147</v>
      </c>
      <c r="C163" s="49" t="s">
        <v>825</v>
      </c>
      <c r="D163" s="162">
        <f>SUM(D164:D165)</f>
        <v>0</v>
      </c>
      <c r="E163" s="163">
        <f>SUM(E164:E165)</f>
        <v>0</v>
      </c>
      <c r="F163" s="230">
        <v>0</v>
      </c>
    </row>
    <row r="164" spans="1:6" x14ac:dyDescent="0.25">
      <c r="A164" s="22" t="s">
        <v>148</v>
      </c>
      <c r="B164" s="38" t="s">
        <v>149</v>
      </c>
      <c r="C164" s="15"/>
      <c r="D164" s="164">
        <v>0</v>
      </c>
      <c r="E164" s="165">
        <v>0</v>
      </c>
      <c r="F164" s="231">
        <v>0</v>
      </c>
    </row>
    <row r="165" spans="1:6" x14ac:dyDescent="0.25">
      <c r="A165" s="22" t="s">
        <v>826</v>
      </c>
      <c r="B165" s="38" t="s">
        <v>827</v>
      </c>
      <c r="C165" s="15"/>
      <c r="D165" s="164">
        <v>0</v>
      </c>
      <c r="E165" s="165">
        <v>0</v>
      </c>
      <c r="F165" s="231">
        <f t="shared" si="2"/>
        <v>0</v>
      </c>
    </row>
    <row r="166" spans="1:6" s="44" customFormat="1" x14ac:dyDescent="0.25">
      <c r="A166" s="13" t="s">
        <v>828</v>
      </c>
      <c r="B166" s="14" t="s">
        <v>829</v>
      </c>
      <c r="C166" s="49" t="s">
        <v>830</v>
      </c>
      <c r="D166" s="162">
        <f>SUM(D167:D168)</f>
        <v>0</v>
      </c>
      <c r="E166" s="163">
        <f>SUM(E167:E168)</f>
        <v>0</v>
      </c>
      <c r="F166" s="230">
        <f t="shared" si="2"/>
        <v>0</v>
      </c>
    </row>
    <row r="167" spans="1:6" x14ac:dyDescent="0.25">
      <c r="A167" s="22" t="s">
        <v>831</v>
      </c>
      <c r="B167" s="38" t="s">
        <v>832</v>
      </c>
      <c r="C167" s="15"/>
      <c r="D167" s="164">
        <v>0</v>
      </c>
      <c r="E167" s="165">
        <v>0</v>
      </c>
      <c r="F167" s="231">
        <f t="shared" si="2"/>
        <v>0</v>
      </c>
    </row>
    <row r="168" spans="1:6" x14ac:dyDescent="0.25">
      <c r="A168" s="22" t="s">
        <v>833</v>
      </c>
      <c r="B168" s="38" t="s">
        <v>834</v>
      </c>
      <c r="C168" s="15"/>
      <c r="D168" s="164">
        <v>0</v>
      </c>
      <c r="E168" s="165">
        <v>0</v>
      </c>
      <c r="F168" s="231">
        <f t="shared" si="2"/>
        <v>0</v>
      </c>
    </row>
    <row r="169" spans="1:6" s="44" customFormat="1" x14ac:dyDescent="0.25">
      <c r="A169" s="13" t="s">
        <v>835</v>
      </c>
      <c r="B169" s="14" t="s">
        <v>836</v>
      </c>
      <c r="C169" s="49" t="s">
        <v>837</v>
      </c>
      <c r="D169" s="162">
        <f>SUM(D170:D172)</f>
        <v>0</v>
      </c>
      <c r="E169" s="163">
        <f>SUM(E170:E172)</f>
        <v>0</v>
      </c>
      <c r="F169" s="230">
        <f t="shared" si="2"/>
        <v>0</v>
      </c>
    </row>
    <row r="170" spans="1:6" ht="30" x14ac:dyDescent="0.25">
      <c r="A170" s="22" t="s">
        <v>838</v>
      </c>
      <c r="B170" s="37" t="s">
        <v>839</v>
      </c>
      <c r="C170" s="15"/>
      <c r="D170" s="164">
        <v>0</v>
      </c>
      <c r="E170" s="165">
        <v>0</v>
      </c>
      <c r="F170" s="231">
        <f t="shared" si="2"/>
        <v>0</v>
      </c>
    </row>
    <row r="171" spans="1:6" ht="30" x14ac:dyDescent="0.25">
      <c r="A171" s="22" t="s">
        <v>840</v>
      </c>
      <c r="B171" s="37" t="s">
        <v>841</v>
      </c>
      <c r="C171" s="15"/>
      <c r="D171" s="164">
        <v>0</v>
      </c>
      <c r="E171" s="165">
        <v>0</v>
      </c>
      <c r="F171" s="231">
        <f t="shared" si="2"/>
        <v>0</v>
      </c>
    </row>
    <row r="172" spans="1:6" ht="30" x14ac:dyDescent="0.25">
      <c r="A172" s="22" t="s">
        <v>842</v>
      </c>
      <c r="B172" s="37" t="s">
        <v>843</v>
      </c>
      <c r="C172" s="15"/>
      <c r="D172" s="164">
        <v>0</v>
      </c>
      <c r="E172" s="165">
        <v>0</v>
      </c>
      <c r="F172" s="231">
        <f t="shared" si="2"/>
        <v>0</v>
      </c>
    </row>
    <row r="173" spans="1:6" s="44" customFormat="1" x14ac:dyDescent="0.25">
      <c r="A173" s="13" t="s">
        <v>844</v>
      </c>
      <c r="B173" s="14" t="s">
        <v>845</v>
      </c>
      <c r="C173" s="49" t="s">
        <v>846</v>
      </c>
      <c r="D173" s="162">
        <f>SUM(D174:D175)</f>
        <v>0</v>
      </c>
      <c r="E173" s="163">
        <f>SUM(E174:E175)</f>
        <v>0</v>
      </c>
      <c r="F173" s="230">
        <f t="shared" si="2"/>
        <v>0</v>
      </c>
    </row>
    <row r="174" spans="1:6" x14ac:dyDescent="0.25">
      <c r="A174" s="22" t="s">
        <v>847</v>
      </c>
      <c r="B174" s="38" t="s">
        <v>848</v>
      </c>
      <c r="C174" s="15"/>
      <c r="D174" s="164">
        <v>0</v>
      </c>
      <c r="E174" s="165">
        <v>0</v>
      </c>
      <c r="F174" s="231">
        <f t="shared" si="2"/>
        <v>0</v>
      </c>
    </row>
    <row r="175" spans="1:6" x14ac:dyDescent="0.25">
      <c r="A175" s="22" t="s">
        <v>849</v>
      </c>
      <c r="B175" s="38" t="s">
        <v>850</v>
      </c>
      <c r="C175" s="15"/>
      <c r="D175" s="164">
        <v>0</v>
      </c>
      <c r="E175" s="165">
        <v>0</v>
      </c>
      <c r="F175" s="231">
        <f t="shared" si="2"/>
        <v>0</v>
      </c>
    </row>
    <row r="176" spans="1:6" s="44" customFormat="1" x14ac:dyDescent="0.25">
      <c r="A176" s="13" t="s">
        <v>851</v>
      </c>
      <c r="B176" s="14" t="s">
        <v>852</v>
      </c>
      <c r="C176" s="49" t="s">
        <v>853</v>
      </c>
      <c r="D176" s="162">
        <f>SUM(D177:D183)</f>
        <v>0</v>
      </c>
      <c r="E176" s="163">
        <f>SUM(E177:E183)</f>
        <v>0</v>
      </c>
      <c r="F176" s="230">
        <f t="shared" si="2"/>
        <v>0</v>
      </c>
    </row>
    <row r="177" spans="1:6" x14ac:dyDescent="0.25">
      <c r="A177" s="22" t="s">
        <v>854</v>
      </c>
      <c r="B177" s="37" t="s">
        <v>855</v>
      </c>
      <c r="C177" s="15"/>
      <c r="D177" s="164">
        <v>0</v>
      </c>
      <c r="E177" s="165">
        <v>0</v>
      </c>
      <c r="F177" s="231">
        <f t="shared" si="2"/>
        <v>0</v>
      </c>
    </row>
    <row r="178" spans="1:6" x14ac:dyDescent="0.25">
      <c r="A178" s="22" t="s">
        <v>856</v>
      </c>
      <c r="B178" s="37" t="s">
        <v>857</v>
      </c>
      <c r="C178" s="15"/>
      <c r="D178" s="164">
        <v>0</v>
      </c>
      <c r="E178" s="165">
        <v>0</v>
      </c>
      <c r="F178" s="231">
        <f t="shared" si="2"/>
        <v>0</v>
      </c>
    </row>
    <row r="179" spans="1:6" x14ac:dyDescent="0.25">
      <c r="A179" s="22" t="s">
        <v>858</v>
      </c>
      <c r="B179" s="38" t="s">
        <v>859</v>
      </c>
      <c r="C179" s="15"/>
      <c r="D179" s="164">
        <v>0</v>
      </c>
      <c r="E179" s="165">
        <v>0</v>
      </c>
      <c r="F179" s="231">
        <f t="shared" si="2"/>
        <v>0</v>
      </c>
    </row>
    <row r="180" spans="1:6" x14ac:dyDescent="0.25">
      <c r="A180" s="22" t="s">
        <v>860</v>
      </c>
      <c r="B180" s="38" t="s">
        <v>861</v>
      </c>
      <c r="C180" s="15"/>
      <c r="D180" s="164">
        <v>0</v>
      </c>
      <c r="E180" s="165">
        <v>0</v>
      </c>
      <c r="F180" s="231">
        <f t="shared" si="2"/>
        <v>0</v>
      </c>
    </row>
    <row r="181" spans="1:6" x14ac:dyDescent="0.25">
      <c r="A181" s="22" t="s">
        <v>862</v>
      </c>
      <c r="B181" s="38" t="s">
        <v>863</v>
      </c>
      <c r="C181" s="15"/>
      <c r="D181" s="164">
        <v>0</v>
      </c>
      <c r="E181" s="165">
        <v>0</v>
      </c>
      <c r="F181" s="231">
        <f t="shared" si="2"/>
        <v>0</v>
      </c>
    </row>
    <row r="182" spans="1:6" x14ac:dyDescent="0.25">
      <c r="A182" s="22" t="s">
        <v>864</v>
      </c>
      <c r="B182" s="37" t="s">
        <v>865</v>
      </c>
      <c r="C182" s="15"/>
      <c r="D182" s="164">
        <v>0</v>
      </c>
      <c r="E182" s="165">
        <v>0</v>
      </c>
      <c r="F182" s="231">
        <f t="shared" si="2"/>
        <v>0</v>
      </c>
    </row>
    <row r="183" spans="1:6" s="44" customFormat="1" x14ac:dyDescent="0.25">
      <c r="A183" s="13" t="s">
        <v>866</v>
      </c>
      <c r="B183" s="14" t="s">
        <v>867</v>
      </c>
      <c r="C183" s="49"/>
      <c r="D183" s="162">
        <f>+D184+D189+D196+D199+D202</f>
        <v>0</v>
      </c>
      <c r="E183" s="163">
        <f>+E184+E189+E196+E199+E202</f>
        <v>0</v>
      </c>
      <c r="F183" s="230">
        <f t="shared" si="2"/>
        <v>0</v>
      </c>
    </row>
    <row r="184" spans="1:6" s="44" customFormat="1" x14ac:dyDescent="0.25">
      <c r="A184" s="13" t="s">
        <v>868</v>
      </c>
      <c r="B184" s="14" t="s">
        <v>869</v>
      </c>
      <c r="C184" s="49" t="s">
        <v>870</v>
      </c>
      <c r="D184" s="162">
        <f>SUM(D185:D188)</f>
        <v>0</v>
      </c>
      <c r="E184" s="163">
        <f>SUM(E185:E188)</f>
        <v>0</v>
      </c>
      <c r="F184" s="230">
        <f t="shared" si="2"/>
        <v>0</v>
      </c>
    </row>
    <row r="185" spans="1:6" x14ac:dyDescent="0.25">
      <c r="A185" s="22" t="s">
        <v>871</v>
      </c>
      <c r="B185" s="37" t="s">
        <v>872</v>
      </c>
      <c r="C185" s="15"/>
      <c r="D185" s="164">
        <v>0</v>
      </c>
      <c r="E185" s="165">
        <v>0</v>
      </c>
      <c r="F185" s="231">
        <f t="shared" si="2"/>
        <v>0</v>
      </c>
    </row>
    <row r="186" spans="1:6" x14ac:dyDescent="0.25">
      <c r="A186" s="22" t="s">
        <v>873</v>
      </c>
      <c r="B186" s="37" t="s">
        <v>874</v>
      </c>
      <c r="C186" s="15"/>
      <c r="D186" s="164">
        <v>0</v>
      </c>
      <c r="E186" s="165">
        <v>0</v>
      </c>
      <c r="F186" s="231">
        <f t="shared" si="2"/>
        <v>0</v>
      </c>
    </row>
    <row r="187" spans="1:6" x14ac:dyDescent="0.25">
      <c r="A187" s="22" t="s">
        <v>875</v>
      </c>
      <c r="B187" s="37" t="s">
        <v>876</v>
      </c>
      <c r="C187" s="15"/>
      <c r="D187" s="164">
        <v>0</v>
      </c>
      <c r="E187" s="165">
        <v>0</v>
      </c>
      <c r="F187" s="231">
        <f t="shared" si="2"/>
        <v>0</v>
      </c>
    </row>
    <row r="188" spans="1:6" x14ac:dyDescent="0.25">
      <c r="A188" s="22" t="s">
        <v>877</v>
      </c>
      <c r="B188" s="37" t="s">
        <v>878</v>
      </c>
      <c r="C188" s="15"/>
      <c r="D188" s="164">
        <v>0</v>
      </c>
      <c r="E188" s="165">
        <v>0</v>
      </c>
      <c r="F188" s="231">
        <f t="shared" si="2"/>
        <v>0</v>
      </c>
    </row>
    <row r="189" spans="1:6" s="44" customFormat="1" x14ac:dyDescent="0.25">
      <c r="A189" s="13" t="s">
        <v>879</v>
      </c>
      <c r="B189" s="14" t="s">
        <v>880</v>
      </c>
      <c r="C189" s="49" t="s">
        <v>881</v>
      </c>
      <c r="D189" s="162">
        <f>SUM(D191:D195)</f>
        <v>0</v>
      </c>
      <c r="E189" s="163">
        <f>SUM(E191:E195)</f>
        <v>0</v>
      </c>
      <c r="F189" s="230">
        <f t="shared" si="2"/>
        <v>0</v>
      </c>
    </row>
    <row r="190" spans="1:6" x14ac:dyDescent="0.25">
      <c r="A190" s="22" t="s">
        <v>882</v>
      </c>
      <c r="B190" s="37" t="s">
        <v>883</v>
      </c>
      <c r="C190" s="15"/>
      <c r="D190" s="164">
        <v>0</v>
      </c>
      <c r="E190" s="165">
        <v>0</v>
      </c>
      <c r="F190" s="231">
        <f t="shared" si="2"/>
        <v>0</v>
      </c>
    </row>
    <row r="191" spans="1:6" x14ac:dyDescent="0.25">
      <c r="A191" s="22" t="s">
        <v>884</v>
      </c>
      <c r="B191" s="38" t="s">
        <v>885</v>
      </c>
      <c r="C191" s="15"/>
      <c r="D191" s="164">
        <v>0</v>
      </c>
      <c r="E191" s="165">
        <v>0</v>
      </c>
      <c r="F191" s="231">
        <f t="shared" si="2"/>
        <v>0</v>
      </c>
    </row>
    <row r="192" spans="1:6" x14ac:dyDescent="0.25">
      <c r="A192" s="22" t="s">
        <v>886</v>
      </c>
      <c r="B192" s="37" t="s">
        <v>887</v>
      </c>
      <c r="C192" s="15"/>
      <c r="D192" s="164">
        <v>0</v>
      </c>
      <c r="E192" s="165">
        <v>0</v>
      </c>
      <c r="F192" s="231">
        <f t="shared" si="2"/>
        <v>0</v>
      </c>
    </row>
    <row r="193" spans="1:6" x14ac:dyDescent="0.25">
      <c r="A193" s="22" t="s">
        <v>888</v>
      </c>
      <c r="B193" s="37" t="s">
        <v>889</v>
      </c>
      <c r="C193" s="15"/>
      <c r="D193" s="164">
        <v>0</v>
      </c>
      <c r="E193" s="165">
        <v>0</v>
      </c>
      <c r="F193" s="231">
        <f t="shared" si="2"/>
        <v>0</v>
      </c>
    </row>
    <row r="194" spans="1:6" x14ac:dyDescent="0.25">
      <c r="A194" s="22" t="s">
        <v>890</v>
      </c>
      <c r="B194" s="37" t="s">
        <v>891</v>
      </c>
      <c r="C194" s="15"/>
      <c r="D194" s="164">
        <v>0</v>
      </c>
      <c r="E194" s="165">
        <v>0</v>
      </c>
      <c r="F194" s="231">
        <f t="shared" si="2"/>
        <v>0</v>
      </c>
    </row>
    <row r="195" spans="1:6" s="44" customFormat="1" x14ac:dyDescent="0.25">
      <c r="A195" s="13" t="s">
        <v>892</v>
      </c>
      <c r="B195" s="14" t="s">
        <v>893</v>
      </c>
      <c r="C195" s="49"/>
      <c r="D195" s="162">
        <v>0</v>
      </c>
      <c r="E195" s="163">
        <v>0</v>
      </c>
      <c r="F195" s="230">
        <f t="shared" si="2"/>
        <v>0</v>
      </c>
    </row>
    <row r="196" spans="1:6" s="44" customFormat="1" x14ac:dyDescent="0.25">
      <c r="A196" s="13" t="s">
        <v>894</v>
      </c>
      <c r="B196" s="14" t="s">
        <v>895</v>
      </c>
      <c r="C196" s="49" t="s">
        <v>896</v>
      </c>
      <c r="D196" s="162">
        <f>SUM(D198)</f>
        <v>0</v>
      </c>
      <c r="E196" s="163">
        <f>SUM(E198)</f>
        <v>0</v>
      </c>
      <c r="F196" s="230">
        <f t="shared" si="2"/>
        <v>0</v>
      </c>
    </row>
    <row r="197" spans="1:6" x14ac:dyDescent="0.25">
      <c r="A197" s="22" t="s">
        <v>897</v>
      </c>
      <c r="B197" s="37" t="s">
        <v>898</v>
      </c>
      <c r="C197" s="15"/>
      <c r="D197" s="164">
        <v>0</v>
      </c>
      <c r="E197" s="165">
        <v>0</v>
      </c>
      <c r="F197" s="231">
        <f t="shared" si="2"/>
        <v>0</v>
      </c>
    </row>
    <row r="198" spans="1:6" x14ac:dyDescent="0.25">
      <c r="A198" s="22" t="s">
        <v>899</v>
      </c>
      <c r="B198" s="37" t="s">
        <v>900</v>
      </c>
      <c r="C198" s="15"/>
      <c r="D198" s="164">
        <v>0</v>
      </c>
      <c r="E198" s="165">
        <v>0</v>
      </c>
      <c r="F198" s="231">
        <f t="shared" si="2"/>
        <v>0</v>
      </c>
    </row>
    <row r="199" spans="1:6" s="44" customFormat="1" x14ac:dyDescent="0.25">
      <c r="A199" s="13" t="s">
        <v>901</v>
      </c>
      <c r="B199" s="14" t="s">
        <v>902</v>
      </c>
      <c r="C199" s="49" t="s">
        <v>903</v>
      </c>
      <c r="D199" s="162">
        <f>SUM(D200:D201)</f>
        <v>0</v>
      </c>
      <c r="E199" s="163">
        <f>SUM(E200:E201)</f>
        <v>0</v>
      </c>
      <c r="F199" s="230">
        <f t="shared" si="2"/>
        <v>0</v>
      </c>
    </row>
    <row r="200" spans="1:6" ht="30" x14ac:dyDescent="0.25">
      <c r="A200" s="22" t="s">
        <v>904</v>
      </c>
      <c r="B200" s="37" t="s">
        <v>905</v>
      </c>
      <c r="C200" s="15"/>
      <c r="D200" s="164">
        <v>0</v>
      </c>
      <c r="E200" s="165">
        <v>0</v>
      </c>
      <c r="F200" s="231">
        <f t="shared" si="2"/>
        <v>0</v>
      </c>
    </row>
    <row r="201" spans="1:6" x14ac:dyDescent="0.25">
      <c r="A201" s="22" t="s">
        <v>906</v>
      </c>
      <c r="B201" s="37" t="s">
        <v>907</v>
      </c>
      <c r="C201" s="15"/>
      <c r="D201" s="164">
        <v>0</v>
      </c>
      <c r="E201" s="165">
        <v>0</v>
      </c>
      <c r="F201" s="231">
        <f t="shared" ref="F201:F233" si="3">+D201-E201</f>
        <v>0</v>
      </c>
    </row>
    <row r="202" spans="1:6" s="44" customFormat="1" ht="25.5" x14ac:dyDescent="0.25">
      <c r="A202" s="13" t="s">
        <v>908</v>
      </c>
      <c r="B202" s="14" t="s">
        <v>909</v>
      </c>
      <c r="C202" s="49" t="s">
        <v>910</v>
      </c>
      <c r="D202" s="162">
        <f>SUM(D204:D209)</f>
        <v>0</v>
      </c>
      <c r="E202" s="163">
        <f>SUM(E204:E209)</f>
        <v>0</v>
      </c>
      <c r="F202" s="230">
        <f t="shared" si="3"/>
        <v>0</v>
      </c>
    </row>
    <row r="203" spans="1:6" ht="30" x14ac:dyDescent="0.25">
      <c r="A203" s="22" t="s">
        <v>911</v>
      </c>
      <c r="B203" s="37" t="s">
        <v>912</v>
      </c>
      <c r="C203" s="15"/>
      <c r="D203" s="164">
        <v>0</v>
      </c>
      <c r="E203" s="165">
        <v>0</v>
      </c>
      <c r="F203" s="231">
        <f t="shared" si="3"/>
        <v>0</v>
      </c>
    </row>
    <row r="204" spans="1:6" ht="30" x14ac:dyDescent="0.25">
      <c r="A204" s="22" t="s">
        <v>913</v>
      </c>
      <c r="B204" s="37" t="s">
        <v>914</v>
      </c>
      <c r="C204" s="15"/>
      <c r="D204" s="164">
        <v>0</v>
      </c>
      <c r="E204" s="165">
        <v>0</v>
      </c>
      <c r="F204" s="231">
        <f t="shared" si="3"/>
        <v>0</v>
      </c>
    </row>
    <row r="205" spans="1:6" x14ac:dyDescent="0.25">
      <c r="A205" s="22" t="s">
        <v>915</v>
      </c>
      <c r="B205" s="37" t="s">
        <v>916</v>
      </c>
      <c r="C205" s="15"/>
      <c r="D205" s="164">
        <v>0</v>
      </c>
      <c r="E205" s="165">
        <v>0</v>
      </c>
      <c r="F205" s="231">
        <f t="shared" si="3"/>
        <v>0</v>
      </c>
    </row>
    <row r="206" spans="1:6" x14ac:dyDescent="0.25">
      <c r="A206" s="22" t="s">
        <v>917</v>
      </c>
      <c r="B206" s="37" t="s">
        <v>918</v>
      </c>
      <c r="C206" s="15"/>
      <c r="D206" s="164">
        <v>0</v>
      </c>
      <c r="E206" s="165">
        <v>0</v>
      </c>
      <c r="F206" s="231">
        <f t="shared" si="3"/>
        <v>0</v>
      </c>
    </row>
    <row r="207" spans="1:6" ht="30" x14ac:dyDescent="0.25">
      <c r="A207" s="22" t="s">
        <v>919</v>
      </c>
      <c r="B207" s="37" t="s">
        <v>920</v>
      </c>
      <c r="C207" s="15"/>
      <c r="D207" s="164">
        <v>0</v>
      </c>
      <c r="E207" s="165">
        <v>0</v>
      </c>
      <c r="F207" s="231">
        <f t="shared" si="3"/>
        <v>0</v>
      </c>
    </row>
    <row r="208" spans="1:6" ht="30" x14ac:dyDescent="0.25">
      <c r="A208" s="22" t="s">
        <v>921</v>
      </c>
      <c r="B208" s="37" t="s">
        <v>922</v>
      </c>
      <c r="C208" s="15"/>
      <c r="D208" s="164">
        <v>0</v>
      </c>
      <c r="E208" s="165">
        <v>0</v>
      </c>
      <c r="F208" s="231">
        <f t="shared" si="3"/>
        <v>0</v>
      </c>
    </row>
    <row r="209" spans="1:6" ht="30" x14ac:dyDescent="0.25">
      <c r="A209" s="22" t="s">
        <v>923</v>
      </c>
      <c r="B209" s="37" t="s">
        <v>924</v>
      </c>
      <c r="C209" s="15"/>
      <c r="D209" s="164">
        <v>0</v>
      </c>
      <c r="E209" s="165">
        <v>0</v>
      </c>
      <c r="F209" s="231">
        <f t="shared" si="3"/>
        <v>0</v>
      </c>
    </row>
    <row r="210" spans="1:6" s="44" customFormat="1" x14ac:dyDescent="0.25">
      <c r="A210" s="13" t="s">
        <v>154</v>
      </c>
      <c r="B210" s="14" t="s">
        <v>155</v>
      </c>
      <c r="C210" s="49"/>
      <c r="D210" s="162">
        <f>+D211+D215</f>
        <v>1949613</v>
      </c>
      <c r="E210" s="163">
        <f>+E211+E215</f>
        <v>0</v>
      </c>
      <c r="F210" s="230">
        <v>1</v>
      </c>
    </row>
    <row r="211" spans="1:6" s="44" customFormat="1" x14ac:dyDescent="0.25">
      <c r="A211" s="13" t="s">
        <v>156</v>
      </c>
      <c r="B211" s="14" t="s">
        <v>157</v>
      </c>
      <c r="C211" s="49" t="s">
        <v>925</v>
      </c>
      <c r="D211" s="162">
        <f>SUM(D212:D214)</f>
        <v>1949613</v>
      </c>
      <c r="E211" s="163">
        <f>SUM(E212:E214)</f>
        <v>0</v>
      </c>
      <c r="F211" s="230">
        <v>1</v>
      </c>
    </row>
    <row r="212" spans="1:6" x14ac:dyDescent="0.25">
      <c r="A212" s="22" t="s">
        <v>926</v>
      </c>
      <c r="B212" s="38" t="s">
        <v>927</v>
      </c>
      <c r="C212" s="15"/>
      <c r="D212" s="164">
        <v>0</v>
      </c>
      <c r="E212" s="165">
        <v>0</v>
      </c>
      <c r="F212" s="231">
        <v>0</v>
      </c>
    </row>
    <row r="213" spans="1:6" x14ac:dyDescent="0.25">
      <c r="A213" s="22" t="s">
        <v>158</v>
      </c>
      <c r="B213" s="37" t="s">
        <v>159</v>
      </c>
      <c r="C213" s="15"/>
      <c r="D213" s="164">
        <f>+'Balanza de Comprobación'!G85</f>
        <v>1949613</v>
      </c>
      <c r="E213" s="165">
        <v>0</v>
      </c>
      <c r="F213" s="231">
        <v>1</v>
      </c>
    </row>
    <row r="214" spans="1:6" x14ac:dyDescent="0.25">
      <c r="A214" s="22" t="s">
        <v>928</v>
      </c>
      <c r="B214" s="37" t="s">
        <v>929</v>
      </c>
      <c r="C214" s="15"/>
      <c r="D214" s="164">
        <v>0</v>
      </c>
      <c r="E214" s="165">
        <v>0</v>
      </c>
      <c r="F214" s="231">
        <f t="shared" si="3"/>
        <v>0</v>
      </c>
    </row>
    <row r="215" spans="1:6" s="44" customFormat="1" x14ac:dyDescent="0.25">
      <c r="A215" s="13" t="s">
        <v>930</v>
      </c>
      <c r="B215" s="14" t="s">
        <v>465</v>
      </c>
      <c r="C215" s="49" t="s">
        <v>931</v>
      </c>
      <c r="D215" s="162">
        <f>SUM(D216:D218)</f>
        <v>0</v>
      </c>
      <c r="E215" s="163">
        <f>SUM(E216:E218)</f>
        <v>0</v>
      </c>
      <c r="F215" s="230">
        <f t="shared" si="3"/>
        <v>0</v>
      </c>
    </row>
    <row r="216" spans="1:6" x14ac:dyDescent="0.25">
      <c r="A216" s="22" t="s">
        <v>932</v>
      </c>
      <c r="B216" s="38" t="s">
        <v>933</v>
      </c>
      <c r="C216" s="15"/>
      <c r="D216" s="164">
        <v>0</v>
      </c>
      <c r="E216" s="165">
        <v>0</v>
      </c>
      <c r="F216" s="231">
        <f t="shared" si="3"/>
        <v>0</v>
      </c>
    </row>
    <row r="217" spans="1:6" x14ac:dyDescent="0.25">
      <c r="A217" s="22" t="s">
        <v>934</v>
      </c>
      <c r="B217" s="37" t="s">
        <v>935</v>
      </c>
      <c r="C217" s="15"/>
      <c r="D217" s="164">
        <v>0</v>
      </c>
      <c r="E217" s="165">
        <v>0</v>
      </c>
      <c r="F217" s="231">
        <f t="shared" si="3"/>
        <v>0</v>
      </c>
    </row>
    <row r="218" spans="1:6" x14ac:dyDescent="0.25">
      <c r="A218" s="22" t="s">
        <v>936</v>
      </c>
      <c r="B218" s="37" t="s">
        <v>937</v>
      </c>
      <c r="C218" s="15"/>
      <c r="D218" s="164">
        <v>0</v>
      </c>
      <c r="E218" s="165">
        <v>0</v>
      </c>
      <c r="F218" s="231">
        <f t="shared" si="3"/>
        <v>0</v>
      </c>
    </row>
    <row r="219" spans="1:6" s="44" customFormat="1" x14ac:dyDescent="0.25">
      <c r="A219" s="13" t="s">
        <v>166</v>
      </c>
      <c r="B219" s="14" t="s">
        <v>167</v>
      </c>
      <c r="C219" s="49"/>
      <c r="D219" s="162">
        <f>+D220+D227+D230</f>
        <v>14404</v>
      </c>
      <c r="E219" s="163">
        <f>+E220+E227+E230</f>
        <v>0</v>
      </c>
      <c r="F219" s="230">
        <v>1</v>
      </c>
    </row>
    <row r="220" spans="1:6" s="44" customFormat="1" ht="25.5" x14ac:dyDescent="0.25">
      <c r="A220" s="13" t="s">
        <v>168</v>
      </c>
      <c r="B220" s="14" t="s">
        <v>169</v>
      </c>
      <c r="C220" s="49" t="s">
        <v>938</v>
      </c>
      <c r="D220" s="162">
        <f>SUM(D221:D226)</f>
        <v>14404</v>
      </c>
      <c r="E220" s="163">
        <f>SUM(E221:E226)</f>
        <v>0</v>
      </c>
      <c r="F220" s="230">
        <v>1</v>
      </c>
    </row>
    <row r="221" spans="1:6" x14ac:dyDescent="0.25">
      <c r="A221" s="22" t="s">
        <v>170</v>
      </c>
      <c r="B221" s="37" t="s">
        <v>171</v>
      </c>
      <c r="C221" s="15"/>
      <c r="D221" s="164">
        <f>+'Balanza de Comprobación'!G92</f>
        <v>14404</v>
      </c>
      <c r="E221" s="165">
        <v>0</v>
      </c>
      <c r="F221" s="231">
        <v>1</v>
      </c>
    </row>
    <row r="222" spans="1:6" x14ac:dyDescent="0.25">
      <c r="A222" s="22" t="s">
        <v>939</v>
      </c>
      <c r="B222" s="37" t="s">
        <v>940</v>
      </c>
      <c r="C222" s="15"/>
      <c r="D222" s="164">
        <v>0</v>
      </c>
      <c r="E222" s="165">
        <v>0</v>
      </c>
      <c r="F222" s="231">
        <v>0</v>
      </c>
    </row>
    <row r="223" spans="1:6" ht="30" x14ac:dyDescent="0.25">
      <c r="A223" s="22" t="s">
        <v>941</v>
      </c>
      <c r="B223" s="37" t="s">
        <v>942</v>
      </c>
      <c r="C223" s="15"/>
      <c r="D223" s="164">
        <v>0</v>
      </c>
      <c r="E223" s="165">
        <v>0</v>
      </c>
      <c r="F223" s="231">
        <f t="shared" si="3"/>
        <v>0</v>
      </c>
    </row>
    <row r="224" spans="1:6" ht="30" x14ac:dyDescent="0.25">
      <c r="A224" s="22" t="s">
        <v>943</v>
      </c>
      <c r="B224" s="37" t="s">
        <v>944</v>
      </c>
      <c r="C224" s="15"/>
      <c r="D224" s="164">
        <v>0</v>
      </c>
      <c r="E224" s="165">
        <v>0</v>
      </c>
      <c r="F224" s="231">
        <f t="shared" si="3"/>
        <v>0</v>
      </c>
    </row>
    <row r="225" spans="1:15" ht="30" x14ac:dyDescent="0.25">
      <c r="A225" s="22" t="s">
        <v>945</v>
      </c>
      <c r="B225" s="37" t="s">
        <v>946</v>
      </c>
      <c r="C225" s="15"/>
      <c r="D225" s="164">
        <v>0</v>
      </c>
      <c r="E225" s="165">
        <v>0</v>
      </c>
      <c r="F225" s="231">
        <f t="shared" si="3"/>
        <v>0</v>
      </c>
    </row>
    <row r="226" spans="1:15" x14ac:dyDescent="0.25">
      <c r="A226" s="22" t="s">
        <v>947</v>
      </c>
      <c r="B226" s="37" t="s">
        <v>948</v>
      </c>
      <c r="C226" s="15"/>
      <c r="D226" s="164">
        <v>0</v>
      </c>
      <c r="E226" s="165">
        <v>0</v>
      </c>
      <c r="F226" s="231">
        <f t="shared" si="3"/>
        <v>0</v>
      </c>
    </row>
    <row r="227" spans="1:15" s="44" customFormat="1" ht="25.5" x14ac:dyDescent="0.25">
      <c r="A227" s="13" t="s">
        <v>949</v>
      </c>
      <c r="B227" s="14" t="s">
        <v>950</v>
      </c>
      <c r="C227" s="49" t="s">
        <v>951</v>
      </c>
      <c r="D227" s="162">
        <f>SUM(D228:D229)</f>
        <v>0</v>
      </c>
      <c r="E227" s="163">
        <f>SUM(E228:E229)</f>
        <v>0</v>
      </c>
      <c r="F227" s="230">
        <f t="shared" si="3"/>
        <v>0</v>
      </c>
    </row>
    <row r="228" spans="1:15" x14ac:dyDescent="0.25">
      <c r="A228" s="22" t="s">
        <v>952</v>
      </c>
      <c r="B228" s="37" t="s">
        <v>953</v>
      </c>
      <c r="C228" s="15"/>
      <c r="D228" s="164">
        <v>0</v>
      </c>
      <c r="E228" s="165">
        <v>0</v>
      </c>
      <c r="F228" s="231">
        <f t="shared" si="3"/>
        <v>0</v>
      </c>
    </row>
    <row r="229" spans="1:15" ht="30" x14ac:dyDescent="0.25">
      <c r="A229" s="22" t="s">
        <v>954</v>
      </c>
      <c r="B229" s="37" t="s">
        <v>955</v>
      </c>
      <c r="C229" s="15"/>
      <c r="D229" s="164">
        <v>0</v>
      </c>
      <c r="E229" s="165">
        <v>0</v>
      </c>
      <c r="F229" s="231">
        <f t="shared" si="3"/>
        <v>0</v>
      </c>
    </row>
    <row r="230" spans="1:15" s="48" customFormat="1" x14ac:dyDescent="0.25">
      <c r="A230" s="47" t="s">
        <v>956</v>
      </c>
      <c r="B230" s="38" t="s">
        <v>957</v>
      </c>
      <c r="C230" s="49" t="s">
        <v>958</v>
      </c>
      <c r="D230" s="164">
        <f>SUM(D232:D233)</f>
        <v>0</v>
      </c>
      <c r="E230" s="165">
        <f>SUM(E232:E233)</f>
        <v>0</v>
      </c>
      <c r="F230" s="231">
        <f t="shared" si="3"/>
        <v>0</v>
      </c>
    </row>
    <row r="231" spans="1:15" x14ac:dyDescent="0.25">
      <c r="A231" s="22" t="s">
        <v>959</v>
      </c>
      <c r="B231" s="37" t="s">
        <v>960</v>
      </c>
      <c r="C231" s="15"/>
      <c r="D231" s="164">
        <v>0</v>
      </c>
      <c r="E231" s="165">
        <v>0</v>
      </c>
      <c r="F231" s="231">
        <f t="shared" si="3"/>
        <v>0</v>
      </c>
    </row>
    <row r="232" spans="1:15" x14ac:dyDescent="0.25">
      <c r="A232" s="22" t="s">
        <v>961</v>
      </c>
      <c r="B232" s="37" t="s">
        <v>962</v>
      </c>
      <c r="C232" s="15"/>
      <c r="D232" s="164">
        <v>0</v>
      </c>
      <c r="E232" s="165">
        <v>0</v>
      </c>
      <c r="F232" s="231">
        <f t="shared" si="3"/>
        <v>0</v>
      </c>
    </row>
    <row r="233" spans="1:15" x14ac:dyDescent="0.25">
      <c r="A233" s="22" t="s">
        <v>963</v>
      </c>
      <c r="B233" s="37" t="s">
        <v>964</v>
      </c>
      <c r="C233" s="15"/>
      <c r="D233" s="164">
        <v>0</v>
      </c>
      <c r="E233" s="165">
        <v>0</v>
      </c>
      <c r="F233" s="231">
        <f t="shared" si="3"/>
        <v>0</v>
      </c>
    </row>
    <row r="234" spans="1:15" s="44" customFormat="1" ht="15.75" x14ac:dyDescent="0.25">
      <c r="B234" s="24" t="s">
        <v>965</v>
      </c>
      <c r="C234" s="45"/>
      <c r="D234" s="166">
        <f>+D137+D183+D195+D210+D219</f>
        <v>3053077</v>
      </c>
      <c r="E234" s="166">
        <f>+E137+E183+E195+E210+E219</f>
        <v>0</v>
      </c>
      <c r="F234" s="230">
        <v>1</v>
      </c>
    </row>
    <row r="235" spans="1:15" s="44" customFormat="1" ht="15.75" x14ac:dyDescent="0.25">
      <c r="B235" s="24" t="s">
        <v>966</v>
      </c>
      <c r="C235" s="45"/>
      <c r="D235" s="166">
        <f>+D133-D234</f>
        <v>184858</v>
      </c>
      <c r="E235" s="166">
        <f>+E133-E234</f>
        <v>0</v>
      </c>
      <c r="F235" s="230">
        <v>1</v>
      </c>
    </row>
    <row r="236" spans="1:15" x14ac:dyDescent="0.25">
      <c r="C236" s="15"/>
    </row>
    <row r="237" spans="1:15" x14ac:dyDescent="0.25">
      <c r="C237" s="15"/>
    </row>
    <row r="238" spans="1:15" x14ac:dyDescent="0.25">
      <c r="C238" s="15"/>
    </row>
    <row r="239" spans="1:15" x14ac:dyDescent="0.25">
      <c r="A239" s="40" t="s">
        <v>180</v>
      </c>
      <c r="B239" s="40"/>
      <c r="C239" s="40"/>
      <c r="D239" s="40" t="s">
        <v>181</v>
      </c>
      <c r="E239" s="40"/>
      <c r="F239" s="181"/>
      <c r="G239" s="29"/>
      <c r="H239" s="29"/>
      <c r="I239" s="29"/>
      <c r="J239" s="29"/>
      <c r="K239" s="29"/>
      <c r="L239" s="29"/>
      <c r="M239" s="29"/>
      <c r="N239" s="29"/>
      <c r="O239" s="29"/>
    </row>
    <row r="240" spans="1:15" x14ac:dyDescent="0.25">
      <c r="A240" s="40"/>
      <c r="B240" s="40" t="s">
        <v>182</v>
      </c>
      <c r="C240" s="40"/>
      <c r="D240" s="40"/>
      <c r="E240" s="40" t="s">
        <v>183</v>
      </c>
      <c r="G240" s="15"/>
    </row>
    <row r="241" spans="1:7" x14ac:dyDescent="0.25">
      <c r="A241" s="40"/>
      <c r="B241" s="40"/>
      <c r="C241" s="40"/>
      <c r="D241" s="40"/>
      <c r="E241" s="40"/>
      <c r="G241" s="15"/>
    </row>
    <row r="242" spans="1:7" x14ac:dyDescent="0.25">
      <c r="A242" s="252"/>
      <c r="B242" s="252"/>
      <c r="C242" s="252"/>
      <c r="D242" s="252"/>
      <c r="E242" s="252"/>
      <c r="F242" s="252"/>
      <c r="G242" s="15"/>
    </row>
    <row r="243" spans="1:7" x14ac:dyDescent="0.25">
      <c r="C243" s="15"/>
    </row>
    <row r="244" spans="1:7" x14ac:dyDescent="0.25">
      <c r="C244" s="15"/>
    </row>
    <row r="245" spans="1:7" x14ac:dyDescent="0.25">
      <c r="C245" s="15"/>
    </row>
    <row r="246" spans="1:7" x14ac:dyDescent="0.25">
      <c r="C246" s="15"/>
    </row>
    <row r="247" spans="1:7" x14ac:dyDescent="0.25">
      <c r="C247" s="15"/>
    </row>
    <row r="248" spans="1:7" x14ac:dyDescent="0.25">
      <c r="C248" s="15"/>
    </row>
    <row r="249" spans="1:7" x14ac:dyDescent="0.25">
      <c r="C249" s="15"/>
    </row>
    <row r="250" spans="1:7" x14ac:dyDescent="0.25">
      <c r="C250" s="15"/>
    </row>
    <row r="251" spans="1:7" x14ac:dyDescent="0.25">
      <c r="C251" s="15"/>
    </row>
    <row r="252" spans="1:7" x14ac:dyDescent="0.25">
      <c r="C252" s="15"/>
    </row>
    <row r="253" spans="1:7" x14ac:dyDescent="0.25">
      <c r="C253" s="15"/>
    </row>
    <row r="254" spans="1:7" x14ac:dyDescent="0.25">
      <c r="C254" s="15"/>
    </row>
    <row r="255" spans="1:7" x14ac:dyDescent="0.25">
      <c r="C255" s="15"/>
    </row>
    <row r="256" spans="1:7" x14ac:dyDescent="0.25">
      <c r="C256" s="15"/>
    </row>
    <row r="257" spans="3:3" x14ac:dyDescent="0.25">
      <c r="C257" s="15"/>
    </row>
    <row r="258" spans="3:3" x14ac:dyDescent="0.25">
      <c r="C258" s="15"/>
    </row>
    <row r="259" spans="3:3" x14ac:dyDescent="0.25">
      <c r="C259" s="15"/>
    </row>
    <row r="260" spans="3:3" x14ac:dyDescent="0.25">
      <c r="C260" s="15"/>
    </row>
    <row r="261" spans="3:3" x14ac:dyDescent="0.25">
      <c r="C261" s="15"/>
    </row>
    <row r="262" spans="3:3" x14ac:dyDescent="0.25">
      <c r="C262" s="15"/>
    </row>
    <row r="263" spans="3:3" x14ac:dyDescent="0.25">
      <c r="C263" s="15"/>
    </row>
    <row r="264" spans="3:3" x14ac:dyDescent="0.25">
      <c r="C264" s="15"/>
    </row>
    <row r="265" spans="3:3" x14ac:dyDescent="0.25">
      <c r="C265" s="15"/>
    </row>
    <row r="266" spans="3:3" x14ac:dyDescent="0.25">
      <c r="C266" s="15"/>
    </row>
    <row r="267" spans="3:3" x14ac:dyDescent="0.25">
      <c r="C267" s="15"/>
    </row>
  </sheetData>
  <mergeCells count="6">
    <mergeCell ref="A242:F242"/>
    <mergeCell ref="A2:D2"/>
    <mergeCell ref="A3:D3"/>
    <mergeCell ref="A4:D4"/>
    <mergeCell ref="A1:D1"/>
    <mergeCell ref="E1:F1"/>
  </mergeCells>
  <printOptions horizontalCentered="1" verticalCentered="1"/>
  <pageMargins left="0.70866141732283472" right="0.51181102362204722" top="0.35433070866141736" bottom="1.1417322834645669" header="0.31496062992125984" footer="0.31496062992125984"/>
  <pageSetup paperSize="9" scale="75" orientation="portrait" r:id="rId1"/>
  <ignoredErrors>
    <ignoredError sqref="C15:C95 C14 C131 C128 C122 C118 C110 C107 C100 C11:C13 C101:C106 C108:C109 C111:C117 C119:C121 C123:C127 C129:C130 C132:C137 C96:C99" numberStoredAsText="1"/>
    <ignoredError sqref="D9:D51 D138:D139 A216:C219 A231:F234 A230:B230 E230:F230 A228:C229 A227:B227 E227:F227 A221:C226 A220:B220 E220:F220 A138:B215 E138:F215 E216:F219 E228:F229 E221:F226 D53:D100 D102:D137 D141:D153 D214:D220 D222:D230 A236:F238 A235:C235 E235:F235 D155:D212 A242:F257" formulaRange="1"/>
    <ignoredError sqref="C138:C215 C220 C227 C230" numberStoredAsText="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opLeftCell="A54" workbookViewId="0">
      <selection activeCell="G69" sqref="B2:G69"/>
    </sheetView>
  </sheetViews>
  <sheetFormatPr baseColWidth="10" defaultColWidth="11.42578125" defaultRowHeight="15" x14ac:dyDescent="0.25"/>
  <cols>
    <col min="1" max="1" width="8.140625" style="8" bestFit="1" customWidth="1"/>
    <col min="2" max="2" width="23" style="8" bestFit="1" customWidth="1"/>
    <col min="3" max="3" width="52" style="8" bestFit="1" customWidth="1"/>
    <col min="4" max="5" width="16" style="8" customWidth="1"/>
    <col min="6" max="6" width="17" style="8" customWidth="1"/>
    <col min="7" max="7" width="17" style="8" bestFit="1" customWidth="1"/>
    <col min="8" max="8" width="17.140625" bestFit="1" customWidth="1"/>
    <col min="9" max="9" width="18.28515625" bestFit="1" customWidth="1"/>
  </cols>
  <sheetData>
    <row r="1" spans="1:8" ht="15.75" customHeight="1" x14ac:dyDescent="0.25">
      <c r="A1" s="7"/>
      <c r="B1" s="7"/>
      <c r="C1" s="7" t="s">
        <v>967</v>
      </c>
      <c r="D1" s="7" t="s">
        <v>968</v>
      </c>
      <c r="E1" s="7" t="s">
        <v>969</v>
      </c>
      <c r="F1" s="7" t="s">
        <v>970</v>
      </c>
      <c r="G1" s="7" t="s">
        <v>971</v>
      </c>
    </row>
    <row r="2" spans="1:8" x14ac:dyDescent="0.25">
      <c r="A2" s="8" t="s">
        <v>972</v>
      </c>
      <c r="B2" s="8" t="s">
        <v>973</v>
      </c>
      <c r="C2" s="8" t="s">
        <v>974</v>
      </c>
      <c r="D2" s="9">
        <v>9051581.3599999994</v>
      </c>
      <c r="E2" s="9">
        <v>34718079.770000003</v>
      </c>
      <c r="F2" s="9">
        <v>-30249342.239999998</v>
      </c>
      <c r="G2" s="10">
        <v>13520318.890000004</v>
      </c>
    </row>
    <row r="3" spans="1:8" x14ac:dyDescent="0.25">
      <c r="A3" s="8" t="s">
        <v>972</v>
      </c>
      <c r="B3" s="8" t="s">
        <v>975</v>
      </c>
      <c r="C3" s="8" t="s">
        <v>29</v>
      </c>
      <c r="D3" s="9">
        <v>10436969655.690001</v>
      </c>
      <c r="E3" s="9">
        <v>23682815804.310001</v>
      </c>
      <c r="F3" s="9">
        <v>-28619048287.77</v>
      </c>
      <c r="G3" s="10">
        <v>5500737172.2299995</v>
      </c>
    </row>
    <row r="4" spans="1:8" x14ac:dyDescent="0.25">
      <c r="A4" s="8" t="s">
        <v>976</v>
      </c>
      <c r="B4" s="8" t="s">
        <v>977</v>
      </c>
      <c r="C4" s="8" t="s">
        <v>978</v>
      </c>
      <c r="D4" s="9">
        <v>271140312.81999999</v>
      </c>
      <c r="E4" s="9">
        <v>0</v>
      </c>
      <c r="F4" s="9">
        <v>0</v>
      </c>
      <c r="G4" s="10">
        <v>271140312.81999999</v>
      </c>
    </row>
    <row r="5" spans="1:8" x14ac:dyDescent="0.25">
      <c r="A5" s="8" t="s">
        <v>976</v>
      </c>
      <c r="B5" s="8" t="s">
        <v>979</v>
      </c>
      <c r="C5" s="8" t="s">
        <v>980</v>
      </c>
      <c r="D5" s="9">
        <v>2433375</v>
      </c>
      <c r="E5" s="9">
        <v>0</v>
      </c>
      <c r="F5" s="11">
        <v>-2433375</v>
      </c>
      <c r="G5" s="10">
        <v>0</v>
      </c>
    </row>
    <row r="6" spans="1:8" x14ac:dyDescent="0.25">
      <c r="A6" s="8" t="s">
        <v>976</v>
      </c>
      <c r="B6" s="8" t="s">
        <v>981</v>
      </c>
      <c r="C6" s="8" t="s">
        <v>48</v>
      </c>
      <c r="D6" s="9">
        <v>8732635.9100000001</v>
      </c>
      <c r="E6" s="9">
        <v>0</v>
      </c>
      <c r="F6" s="9">
        <v>-7104753.5499999998</v>
      </c>
      <c r="G6" s="10">
        <v>1627882.3600000003</v>
      </c>
    </row>
    <row r="7" spans="1:8" x14ac:dyDescent="0.25">
      <c r="A7" s="8" t="s">
        <v>976</v>
      </c>
      <c r="B7" s="8" t="s">
        <v>982</v>
      </c>
      <c r="C7" s="8" t="s">
        <v>983</v>
      </c>
      <c r="D7" s="9">
        <v>1504014.07</v>
      </c>
      <c r="E7" s="9">
        <v>0</v>
      </c>
      <c r="F7" s="9">
        <v>-1504014.07</v>
      </c>
      <c r="G7" s="10">
        <v>0</v>
      </c>
    </row>
    <row r="8" spans="1:8" x14ac:dyDescent="0.25">
      <c r="A8" s="8" t="s">
        <v>976</v>
      </c>
      <c r="B8" s="8" t="s">
        <v>984</v>
      </c>
      <c r="C8" s="8" t="s">
        <v>985</v>
      </c>
      <c r="D8" s="9">
        <v>770400</v>
      </c>
      <c r="E8" s="9">
        <v>0</v>
      </c>
      <c r="F8" s="11">
        <v>-770400</v>
      </c>
      <c r="G8" s="10">
        <v>0</v>
      </c>
    </row>
    <row r="9" spans="1:8" x14ac:dyDescent="0.25">
      <c r="A9" s="8" t="s">
        <v>986</v>
      </c>
      <c r="B9" s="8" t="s">
        <v>987</v>
      </c>
      <c r="C9" s="8" t="s">
        <v>988</v>
      </c>
      <c r="D9" s="9">
        <v>1687494.36</v>
      </c>
      <c r="E9" s="9">
        <v>0</v>
      </c>
      <c r="F9" s="9">
        <v>-1687494.36</v>
      </c>
      <c r="G9" s="10">
        <v>0</v>
      </c>
    </row>
    <row r="10" spans="1:8" x14ac:dyDescent="0.25">
      <c r="A10" s="8" t="s">
        <v>986</v>
      </c>
      <c r="B10" s="8" t="s">
        <v>989</v>
      </c>
      <c r="C10" s="8" t="s">
        <v>990</v>
      </c>
      <c r="D10" s="9">
        <v>114067.23</v>
      </c>
      <c r="E10" s="9">
        <v>0</v>
      </c>
      <c r="F10" s="9">
        <v>-114067.23</v>
      </c>
      <c r="G10" s="10">
        <v>0</v>
      </c>
    </row>
    <row r="11" spans="1:8" x14ac:dyDescent="0.25">
      <c r="A11" s="8" t="s">
        <v>991</v>
      </c>
      <c r="B11" s="8" t="s">
        <v>992</v>
      </c>
      <c r="C11" s="8" t="s">
        <v>993</v>
      </c>
      <c r="D11" s="9">
        <v>0</v>
      </c>
      <c r="E11" s="9">
        <v>513931773.35000002</v>
      </c>
      <c r="F11" s="12">
        <v>-118125468.8</v>
      </c>
      <c r="G11" s="10">
        <v>395806304.55000001</v>
      </c>
    </row>
    <row r="12" spans="1:8" x14ac:dyDescent="0.25">
      <c r="A12" s="8" t="s">
        <v>991</v>
      </c>
      <c r="B12" s="8" t="s">
        <v>994</v>
      </c>
      <c r="C12" s="8" t="s">
        <v>995</v>
      </c>
      <c r="D12" s="9">
        <v>0</v>
      </c>
      <c r="E12" s="9">
        <v>881790427.22000003</v>
      </c>
      <c r="F12" s="9">
        <v>0</v>
      </c>
      <c r="G12" s="10">
        <v>881790427.22000003</v>
      </c>
    </row>
    <row r="13" spans="1:8" x14ac:dyDescent="0.25">
      <c r="A13" s="8" t="s">
        <v>991</v>
      </c>
      <c r="B13" s="8" t="s">
        <v>996</v>
      </c>
      <c r="C13" s="8" t="s">
        <v>997</v>
      </c>
      <c r="D13" s="9">
        <v>2388708495.5500002</v>
      </c>
      <c r="E13" s="9">
        <v>0</v>
      </c>
      <c r="F13" s="9">
        <v>0</v>
      </c>
      <c r="G13" s="10">
        <v>2388708495.5500002</v>
      </c>
    </row>
    <row r="14" spans="1:8" x14ac:dyDescent="0.25">
      <c r="A14" s="8" t="s">
        <v>991</v>
      </c>
      <c r="B14" s="8" t="s">
        <v>998</v>
      </c>
      <c r="C14" s="8" t="s">
        <v>999</v>
      </c>
      <c r="D14" s="9">
        <v>-174481531.03</v>
      </c>
      <c r="E14" s="9">
        <v>0</v>
      </c>
      <c r="F14" s="9">
        <v>-19905904.149999999</v>
      </c>
      <c r="G14" s="10">
        <v>-194387435.18000001</v>
      </c>
      <c r="H14" s="19"/>
    </row>
    <row r="15" spans="1:8" x14ac:dyDescent="0.25">
      <c r="A15" s="8" t="s">
        <v>991</v>
      </c>
      <c r="B15" s="8" t="s">
        <v>1000</v>
      </c>
      <c r="C15" s="8" t="s">
        <v>1001</v>
      </c>
      <c r="D15" s="9">
        <v>0</v>
      </c>
      <c r="E15" s="9">
        <v>0</v>
      </c>
      <c r="F15" s="9">
        <v>0</v>
      </c>
      <c r="G15" s="10">
        <v>0</v>
      </c>
    </row>
    <row r="16" spans="1:8" x14ac:dyDescent="0.25">
      <c r="A16" s="8" t="s">
        <v>991</v>
      </c>
      <c r="B16" s="8" t="s">
        <v>1002</v>
      </c>
      <c r="C16" s="8" t="s">
        <v>1003</v>
      </c>
      <c r="D16" s="9">
        <v>9294593.5999999996</v>
      </c>
      <c r="E16" s="9">
        <v>0</v>
      </c>
      <c r="F16" s="9">
        <v>0</v>
      </c>
      <c r="G16" s="10">
        <v>9294593.5999999996</v>
      </c>
    </row>
    <row r="17" spans="1:9" x14ac:dyDescent="0.25">
      <c r="A17" s="8" t="s">
        <v>991</v>
      </c>
      <c r="B17" s="8" t="s">
        <v>1004</v>
      </c>
      <c r="C17" s="8" t="s">
        <v>1005</v>
      </c>
      <c r="D17" s="9">
        <v>-3454808.72</v>
      </c>
      <c r="E17" s="9">
        <v>0</v>
      </c>
      <c r="F17" s="9">
        <v>-387274.75</v>
      </c>
      <c r="G17" s="10">
        <v>-3842083.47</v>
      </c>
    </row>
    <row r="18" spans="1:9" x14ac:dyDescent="0.25">
      <c r="A18" s="8" t="s">
        <v>991</v>
      </c>
      <c r="B18" s="8" t="s">
        <v>1006</v>
      </c>
      <c r="C18" s="8" t="s">
        <v>1007</v>
      </c>
      <c r="D18" s="9">
        <v>630500</v>
      </c>
      <c r="E18" s="9">
        <v>0</v>
      </c>
      <c r="F18" s="9">
        <v>0</v>
      </c>
      <c r="G18" s="10">
        <v>630500</v>
      </c>
    </row>
    <row r="19" spans="1:9" x14ac:dyDescent="0.25">
      <c r="A19" s="8" t="s">
        <v>991</v>
      </c>
      <c r="B19" s="8" t="s">
        <v>1008</v>
      </c>
      <c r="C19" s="8" t="s">
        <v>1009</v>
      </c>
      <c r="D19" s="9">
        <v>-288979.18</v>
      </c>
      <c r="E19" s="9">
        <v>0</v>
      </c>
      <c r="F19" s="9">
        <v>-26274.85</v>
      </c>
      <c r="G19" s="10">
        <v>-315254.02999999997</v>
      </c>
    </row>
    <row r="20" spans="1:9" x14ac:dyDescent="0.25">
      <c r="A20" s="8" t="s">
        <v>991</v>
      </c>
      <c r="B20" s="8" t="s">
        <v>1010</v>
      </c>
      <c r="C20" s="8" t="s">
        <v>1011</v>
      </c>
      <c r="D20" s="9">
        <v>143705632.84</v>
      </c>
      <c r="E20" s="9">
        <v>0</v>
      </c>
      <c r="F20" s="9">
        <v>0</v>
      </c>
      <c r="G20" s="10">
        <v>143705632.84</v>
      </c>
    </row>
    <row r="21" spans="1:9" x14ac:dyDescent="0.25">
      <c r="A21" s="8" t="s">
        <v>991</v>
      </c>
      <c r="B21" s="8" t="s">
        <v>1012</v>
      </c>
      <c r="C21" s="8" t="s">
        <v>1013</v>
      </c>
      <c r="D21" s="9">
        <v>-69338173.170000002</v>
      </c>
      <c r="E21" s="9">
        <v>0</v>
      </c>
      <c r="F21" s="12">
        <v>-10712841.199999999</v>
      </c>
      <c r="G21" s="10">
        <v>-80051014.370000005</v>
      </c>
    </row>
    <row r="22" spans="1:9" x14ac:dyDescent="0.25">
      <c r="A22" s="8" t="s">
        <v>991</v>
      </c>
      <c r="B22" s="8" t="s">
        <v>1014</v>
      </c>
      <c r="C22" s="8" t="s">
        <v>1015</v>
      </c>
      <c r="D22" s="9">
        <v>12076208</v>
      </c>
      <c r="E22" s="9">
        <v>0</v>
      </c>
      <c r="F22" s="9">
        <v>0</v>
      </c>
      <c r="G22" s="10">
        <v>12076208</v>
      </c>
    </row>
    <row r="23" spans="1:9" x14ac:dyDescent="0.25">
      <c r="A23" s="8" t="s">
        <v>991</v>
      </c>
      <c r="B23" s="8" t="s">
        <v>1016</v>
      </c>
      <c r="C23" s="8" t="s">
        <v>1017</v>
      </c>
      <c r="D23" s="9">
        <v>-1770758.09</v>
      </c>
      <c r="E23" s="9">
        <v>0</v>
      </c>
      <c r="F23" s="9">
        <v>-426759.25</v>
      </c>
      <c r="G23" s="10">
        <v>-2197517.34</v>
      </c>
    </row>
    <row r="24" spans="1:9" x14ac:dyDescent="0.25">
      <c r="A24" s="8" t="s">
        <v>991</v>
      </c>
      <c r="B24" s="8" t="s">
        <v>1018</v>
      </c>
      <c r="C24" s="8" t="s">
        <v>1019</v>
      </c>
      <c r="D24" s="9">
        <v>48871787.719999999</v>
      </c>
      <c r="E24" s="9">
        <v>0</v>
      </c>
      <c r="F24" s="9">
        <v>0</v>
      </c>
      <c r="G24" s="10">
        <v>48871787.719999999</v>
      </c>
    </row>
    <row r="25" spans="1:9" x14ac:dyDescent="0.25">
      <c r="A25" s="8" t="s">
        <v>991</v>
      </c>
      <c r="B25" s="8" t="s">
        <v>1020</v>
      </c>
      <c r="C25" s="8" t="s">
        <v>1021</v>
      </c>
      <c r="D25" s="9">
        <v>-9215149.6500000004</v>
      </c>
      <c r="E25" s="9">
        <v>1569844.13</v>
      </c>
      <c r="F25" s="9">
        <v>-2408292.38</v>
      </c>
      <c r="G25" s="10">
        <v>-10053597.9</v>
      </c>
    </row>
    <row r="26" spans="1:9" x14ac:dyDescent="0.25">
      <c r="A26" s="8" t="s">
        <v>991</v>
      </c>
      <c r="B26" s="8" t="s">
        <v>1022</v>
      </c>
      <c r="C26" s="8" t="s">
        <v>1023</v>
      </c>
      <c r="D26" s="9">
        <v>178488545.25999999</v>
      </c>
      <c r="E26" s="9">
        <v>0</v>
      </c>
      <c r="F26" s="9">
        <v>0</v>
      </c>
      <c r="G26" s="10">
        <v>178488545.25999999</v>
      </c>
    </row>
    <row r="27" spans="1:9" x14ac:dyDescent="0.25">
      <c r="A27" s="8" t="s">
        <v>991</v>
      </c>
      <c r="B27" s="8" t="s">
        <v>1024</v>
      </c>
      <c r="C27" s="8" t="s">
        <v>1025</v>
      </c>
      <c r="D27" s="9">
        <v>-66547184.719999999</v>
      </c>
      <c r="E27" s="9">
        <v>0</v>
      </c>
      <c r="F27" s="9">
        <v>-7849220.6500000004</v>
      </c>
      <c r="G27" s="10">
        <v>-74396405.370000005</v>
      </c>
    </row>
    <row r="28" spans="1:9" x14ac:dyDescent="0.25">
      <c r="A28" s="8" t="s">
        <v>1026</v>
      </c>
      <c r="B28" s="8" t="s">
        <v>1027</v>
      </c>
      <c r="C28" s="8" t="s">
        <v>1028</v>
      </c>
      <c r="D28" s="9">
        <v>0</v>
      </c>
      <c r="E28" s="9">
        <v>1915913.6</v>
      </c>
      <c r="F28" s="9">
        <v>0</v>
      </c>
      <c r="G28" s="10">
        <v>1915913.6</v>
      </c>
    </row>
    <row r="29" spans="1:9" x14ac:dyDescent="0.25">
      <c r="A29" s="8" t="s">
        <v>1029</v>
      </c>
      <c r="B29" s="8" t="s">
        <v>1030</v>
      </c>
      <c r="C29" s="8" t="s">
        <v>1031</v>
      </c>
      <c r="D29" s="9">
        <v>0</v>
      </c>
      <c r="E29" s="9">
        <v>79918988.790000007</v>
      </c>
      <c r="F29" s="9">
        <v>-79918988.790000007</v>
      </c>
      <c r="G29" s="10">
        <v>0</v>
      </c>
    </row>
    <row r="30" spans="1:9" x14ac:dyDescent="0.25">
      <c r="A30" s="8" t="s">
        <v>1029</v>
      </c>
      <c r="B30" s="8" t="s">
        <v>1032</v>
      </c>
      <c r="C30" s="8" t="s">
        <v>1033</v>
      </c>
      <c r="D30" s="9">
        <v>919498334.82000005</v>
      </c>
      <c r="E30" s="9">
        <v>671692590.27999997</v>
      </c>
      <c r="F30" s="9">
        <v>-1591190925.1099999</v>
      </c>
      <c r="G30" s="10">
        <v>-9.9999904632568359E-3</v>
      </c>
    </row>
    <row r="31" spans="1:9" x14ac:dyDescent="0.25">
      <c r="A31" s="8" t="s">
        <v>1029</v>
      </c>
      <c r="B31" s="8" t="s">
        <v>1034</v>
      </c>
      <c r="C31" s="8" t="s">
        <v>1035</v>
      </c>
      <c r="D31" s="9">
        <v>39163985.560000002</v>
      </c>
      <c r="E31" s="9">
        <v>451332.2</v>
      </c>
      <c r="F31" s="9">
        <v>-39615317.759999998</v>
      </c>
      <c r="G31" s="10">
        <v>0</v>
      </c>
      <c r="H31" s="19">
        <f>SUM(G2:G31)</f>
        <v>9483070786.9699974</v>
      </c>
      <c r="I31" s="18">
        <f>+H31-BalanceGeneral_Situacion!D93</f>
        <v>9408772739.9699974</v>
      </c>
    </row>
    <row r="32" spans="1:9" x14ac:dyDescent="0.25">
      <c r="A32" s="8" t="s">
        <v>1036</v>
      </c>
      <c r="B32" s="8" t="s">
        <v>1037</v>
      </c>
      <c r="C32" s="8" t="s">
        <v>1038</v>
      </c>
      <c r="D32" s="9">
        <v>-39163985.560000002</v>
      </c>
      <c r="E32" s="9">
        <v>76923881.099999994</v>
      </c>
      <c r="F32" s="9">
        <v>-37759895.539999999</v>
      </c>
      <c r="G32" s="10">
        <v>0</v>
      </c>
    </row>
    <row r="33" spans="1:9" x14ac:dyDescent="0.25">
      <c r="A33" s="8" t="s">
        <v>1036</v>
      </c>
      <c r="B33" s="8" t="s">
        <v>1039</v>
      </c>
      <c r="C33" s="8" t="s">
        <v>1040</v>
      </c>
      <c r="D33" s="9">
        <v>0</v>
      </c>
      <c r="E33" s="9">
        <v>0</v>
      </c>
      <c r="F33" s="9">
        <v>0</v>
      </c>
      <c r="G33" s="10">
        <v>0</v>
      </c>
    </row>
    <row r="34" spans="1:9" x14ac:dyDescent="0.25">
      <c r="A34" s="8" t="s">
        <v>1041</v>
      </c>
      <c r="B34" s="8" t="s">
        <v>1042</v>
      </c>
      <c r="C34" s="8" t="s">
        <v>1043</v>
      </c>
      <c r="D34" s="9">
        <v>-1433653969.1500001</v>
      </c>
      <c r="E34" s="9">
        <v>1841908010.5999999</v>
      </c>
      <c r="F34" s="9">
        <v>-1142863465.4400001</v>
      </c>
      <c r="G34" s="10">
        <v>-734609423.99000025</v>
      </c>
    </row>
    <row r="35" spans="1:9" x14ac:dyDescent="0.25">
      <c r="A35" s="8" t="s">
        <v>1044</v>
      </c>
      <c r="B35" s="8" t="s">
        <v>1045</v>
      </c>
      <c r="C35" s="8" t="s">
        <v>1046</v>
      </c>
      <c r="D35" s="9">
        <v>0</v>
      </c>
      <c r="E35" s="9">
        <v>0</v>
      </c>
      <c r="F35" s="11">
        <v>-23354</v>
      </c>
      <c r="G35" s="10">
        <v>-23354</v>
      </c>
    </row>
    <row r="36" spans="1:9" x14ac:dyDescent="0.25">
      <c r="A36" s="8" t="s">
        <v>1047</v>
      </c>
      <c r="B36" s="8" t="s">
        <v>1048</v>
      </c>
      <c r="C36" s="8" t="s">
        <v>1049</v>
      </c>
      <c r="D36" s="9">
        <v>-2.0699999999999998</v>
      </c>
      <c r="E36" s="9">
        <v>33283737.280000001</v>
      </c>
      <c r="F36" s="12">
        <v>-33466998.600000001</v>
      </c>
      <c r="G36" s="10">
        <v>-183263.3900000006</v>
      </c>
    </row>
    <row r="37" spans="1:9" x14ac:dyDescent="0.25">
      <c r="A37" s="8" t="s">
        <v>1050</v>
      </c>
      <c r="B37" s="8" t="s">
        <v>1051</v>
      </c>
      <c r="C37" s="8" t="s">
        <v>1052</v>
      </c>
      <c r="D37" s="9">
        <v>0</v>
      </c>
      <c r="E37" s="9">
        <v>5028000</v>
      </c>
      <c r="F37" s="11">
        <v>-5028000</v>
      </c>
      <c r="G37" s="10">
        <v>0</v>
      </c>
    </row>
    <row r="38" spans="1:9" x14ac:dyDescent="0.25">
      <c r="A38" s="8" t="s">
        <v>1050</v>
      </c>
      <c r="B38" s="8" t="s">
        <v>1053</v>
      </c>
      <c r="C38" s="8" t="s">
        <v>1054</v>
      </c>
      <c r="D38" s="9">
        <v>-14008948.92</v>
      </c>
      <c r="E38" s="9">
        <v>5071358.6500000004</v>
      </c>
      <c r="F38" s="9">
        <v>-31602136.489999998</v>
      </c>
      <c r="G38" s="10">
        <v>-40539726.759999998</v>
      </c>
      <c r="H38" s="19">
        <f>SUM(G32:G38)</f>
        <v>-775355768.14000022</v>
      </c>
      <c r="I38" s="18">
        <f>+H38+BalanceGeneral_Situacion!D133</f>
        <v>-764834105.14000022</v>
      </c>
    </row>
    <row r="39" spans="1:9" x14ac:dyDescent="0.25">
      <c r="A39" s="8" t="s">
        <v>1055</v>
      </c>
      <c r="B39" s="8" t="s">
        <v>1056</v>
      </c>
      <c r="C39" s="8" t="s">
        <v>103</v>
      </c>
      <c r="D39" s="9">
        <v>0</v>
      </c>
      <c r="E39" s="9">
        <v>0</v>
      </c>
      <c r="F39" s="9">
        <v>-2920689332.5300002</v>
      </c>
      <c r="G39" s="10">
        <v>-2920689332.5300002</v>
      </c>
    </row>
    <row r="40" spans="1:9" x14ac:dyDescent="0.25">
      <c r="A40" s="8" t="s">
        <v>1057</v>
      </c>
      <c r="B40" s="8" t="s">
        <v>1058</v>
      </c>
      <c r="C40" s="8" t="s">
        <v>1059</v>
      </c>
      <c r="D40" s="9">
        <v>0</v>
      </c>
      <c r="E40" s="9">
        <v>203765366.88</v>
      </c>
      <c r="F40" s="9">
        <v>-203765366.88</v>
      </c>
      <c r="G40" s="10">
        <v>0</v>
      </c>
    </row>
    <row r="41" spans="1:9" x14ac:dyDescent="0.25">
      <c r="A41" s="8" t="s">
        <v>1060</v>
      </c>
      <c r="B41" s="8" t="s">
        <v>1061</v>
      </c>
      <c r="C41" s="8" t="s">
        <v>1062</v>
      </c>
      <c r="D41" s="9">
        <v>-7954601884.6300001</v>
      </c>
      <c r="E41" s="9">
        <v>0</v>
      </c>
      <c r="F41" s="9">
        <v>0</v>
      </c>
      <c r="G41" s="10">
        <v>-7954601884.6300001</v>
      </c>
    </row>
    <row r="42" spans="1:9" x14ac:dyDescent="0.25">
      <c r="A42" s="8" t="s">
        <v>1060</v>
      </c>
      <c r="B42" s="8" t="s">
        <v>1063</v>
      </c>
      <c r="C42" s="8" t="s">
        <v>1064</v>
      </c>
      <c r="D42" s="9">
        <v>0</v>
      </c>
      <c r="E42" s="9">
        <v>1687494.36</v>
      </c>
      <c r="F42" s="9">
        <v>0</v>
      </c>
      <c r="G42" s="10">
        <v>1687494.36</v>
      </c>
    </row>
    <row r="43" spans="1:9" x14ac:dyDescent="0.25">
      <c r="A43" s="8" t="s">
        <v>1060</v>
      </c>
      <c r="B43" s="8" t="s">
        <v>1065</v>
      </c>
      <c r="C43" s="8" t="s">
        <v>1066</v>
      </c>
      <c r="D43" s="9">
        <v>-1761346.29</v>
      </c>
      <c r="E43" s="9">
        <v>0</v>
      </c>
      <c r="F43" s="9">
        <v>0</v>
      </c>
      <c r="G43" s="10">
        <v>-1761346.29</v>
      </c>
    </row>
    <row r="44" spans="1:9" x14ac:dyDescent="0.25">
      <c r="A44" s="8" t="s">
        <v>1060</v>
      </c>
      <c r="B44" s="8" t="s">
        <v>1067</v>
      </c>
      <c r="C44" s="8" t="s">
        <v>1068</v>
      </c>
      <c r="D44" s="9">
        <v>7711108.3399999999</v>
      </c>
      <c r="E44" s="9">
        <v>0</v>
      </c>
      <c r="F44" s="9">
        <v>0</v>
      </c>
      <c r="G44" s="10">
        <v>7711108.3399999999</v>
      </c>
    </row>
    <row r="45" spans="1:9" x14ac:dyDescent="0.25">
      <c r="A45" s="8" t="s">
        <v>1060</v>
      </c>
      <c r="B45" s="8" t="s">
        <v>1069</v>
      </c>
      <c r="C45" s="8" t="s">
        <v>1070</v>
      </c>
      <c r="D45" s="9">
        <v>0</v>
      </c>
      <c r="E45" s="9">
        <v>2920689332.5300002</v>
      </c>
      <c r="F45" s="9">
        <v>0</v>
      </c>
      <c r="G45" s="10">
        <v>2920689332.5300002</v>
      </c>
      <c r="H45" s="19">
        <f>SUM(G41:G45)</f>
        <v>-5026275295.6900005</v>
      </c>
    </row>
    <row r="46" spans="1:9" x14ac:dyDescent="0.25">
      <c r="A46" s="8" t="s">
        <v>1071</v>
      </c>
      <c r="B46" s="8" t="s">
        <v>1072</v>
      </c>
      <c r="C46" s="8" t="s">
        <v>1073</v>
      </c>
      <c r="D46" s="9">
        <v>-9304992299.3299999</v>
      </c>
      <c r="E46" s="9">
        <v>5524260541.3299999</v>
      </c>
      <c r="F46" s="9">
        <v>-16520910057.32</v>
      </c>
      <c r="G46" s="10">
        <v>-20301641815.32</v>
      </c>
    </row>
    <row r="47" spans="1:9" x14ac:dyDescent="0.25">
      <c r="A47" s="8" t="s">
        <v>1074</v>
      </c>
      <c r="B47" s="8" t="s">
        <v>1075</v>
      </c>
      <c r="C47" s="8" t="s">
        <v>1076</v>
      </c>
      <c r="D47" s="11">
        <v>-179639641</v>
      </c>
      <c r="E47" s="9">
        <v>0</v>
      </c>
      <c r="F47" s="9">
        <v>0</v>
      </c>
      <c r="G47" s="10">
        <v>-179639641</v>
      </c>
      <c r="H47" s="19">
        <f>+G46+G47+G48</f>
        <v>-20481281460.970001</v>
      </c>
      <c r="I47" s="19">
        <f>+H47+EstadoResultados_Rendimiento!D133</f>
        <v>-20478043525.970001</v>
      </c>
    </row>
    <row r="48" spans="1:9" x14ac:dyDescent="0.25">
      <c r="A48" s="8" t="s">
        <v>1077</v>
      </c>
      <c r="B48" s="8" t="s">
        <v>1078</v>
      </c>
      <c r="C48" s="8" t="s">
        <v>1079</v>
      </c>
      <c r="D48" s="9">
        <v>0</v>
      </c>
      <c r="E48" s="9">
        <v>0</v>
      </c>
      <c r="F48" s="9">
        <v>-4.6500000000000004</v>
      </c>
      <c r="G48" s="10">
        <v>-4.6500000000000004</v>
      </c>
    </row>
    <row r="49" spans="1:7" x14ac:dyDescent="0.25">
      <c r="A49" s="8" t="s">
        <v>1080</v>
      </c>
      <c r="B49" s="8" t="s">
        <v>1081</v>
      </c>
      <c r="C49" s="8" t="s">
        <v>1082</v>
      </c>
      <c r="D49" s="9">
        <v>0</v>
      </c>
      <c r="E49" s="9">
        <v>577019110</v>
      </c>
      <c r="F49" s="11">
        <v>-574019110</v>
      </c>
      <c r="G49" s="10">
        <v>3000000</v>
      </c>
    </row>
    <row r="50" spans="1:7" x14ac:dyDescent="0.25">
      <c r="A50" s="8" t="s">
        <v>1083</v>
      </c>
      <c r="B50" s="8" t="s">
        <v>1084</v>
      </c>
      <c r="C50" s="8" t="s">
        <v>1085</v>
      </c>
      <c r="D50" s="9">
        <v>0</v>
      </c>
      <c r="E50" s="9">
        <v>3600000</v>
      </c>
      <c r="F50" s="9">
        <v>0</v>
      </c>
      <c r="G50" s="10">
        <v>3600000</v>
      </c>
    </row>
    <row r="51" spans="1:7" x14ac:dyDescent="0.25">
      <c r="A51" s="8" t="s">
        <v>1083</v>
      </c>
      <c r="B51" s="8" t="s">
        <v>1086</v>
      </c>
      <c r="C51" s="8" t="s">
        <v>1087</v>
      </c>
      <c r="D51" s="9">
        <v>0</v>
      </c>
      <c r="E51" s="9">
        <v>1798500</v>
      </c>
      <c r="F51" s="9">
        <v>0</v>
      </c>
      <c r="G51" s="10">
        <v>1798500</v>
      </c>
    </row>
    <row r="52" spans="1:7" x14ac:dyDescent="0.25">
      <c r="A52" s="8" t="s">
        <v>1088</v>
      </c>
      <c r="B52" s="8" t="s">
        <v>1089</v>
      </c>
      <c r="C52" s="8" t="s">
        <v>1090</v>
      </c>
      <c r="D52" s="9">
        <v>1731255776</v>
      </c>
      <c r="E52" s="9">
        <v>16412066342</v>
      </c>
      <c r="F52" s="11">
        <v>-9273860220</v>
      </c>
      <c r="G52" s="10">
        <v>8869461898</v>
      </c>
    </row>
    <row r="53" spans="1:7" x14ac:dyDescent="0.25">
      <c r="A53" s="8" t="s">
        <v>1091</v>
      </c>
      <c r="B53" s="8" t="s">
        <v>1092</v>
      </c>
      <c r="C53" s="8" t="s">
        <v>1093</v>
      </c>
      <c r="D53" s="9">
        <v>0</v>
      </c>
      <c r="E53" s="9">
        <v>612448182.39999998</v>
      </c>
      <c r="F53" s="12">
        <v>-215983336.80000001</v>
      </c>
      <c r="G53" s="10">
        <v>396464845.59999996</v>
      </c>
    </row>
    <row r="54" spans="1:7" x14ac:dyDescent="0.25">
      <c r="A54" s="8" t="s">
        <v>1094</v>
      </c>
      <c r="B54" s="8" t="s">
        <v>1095</v>
      </c>
      <c r="C54" s="8" t="s">
        <v>1096</v>
      </c>
      <c r="D54" s="9">
        <v>0</v>
      </c>
      <c r="E54" s="9">
        <v>3709035</v>
      </c>
      <c r="F54" s="9">
        <v>0</v>
      </c>
      <c r="G54" s="10">
        <v>3709035</v>
      </c>
    </row>
    <row r="55" spans="1:7" x14ac:dyDescent="0.25">
      <c r="A55" s="8" t="s">
        <v>1097</v>
      </c>
      <c r="B55" s="8" t="s">
        <v>1098</v>
      </c>
      <c r="C55" s="8" t="s">
        <v>1099</v>
      </c>
      <c r="D55" s="9">
        <v>27868265.809999999</v>
      </c>
      <c r="E55" s="9">
        <v>19905904.149999999</v>
      </c>
      <c r="F55" s="9">
        <v>0</v>
      </c>
      <c r="G55" s="10">
        <v>47774169.959999993</v>
      </c>
    </row>
    <row r="56" spans="1:7" x14ac:dyDescent="0.25">
      <c r="A56" s="8" t="s">
        <v>1097</v>
      </c>
      <c r="B56" s="8" t="s">
        <v>1100</v>
      </c>
      <c r="C56" s="8" t="s">
        <v>1101</v>
      </c>
      <c r="D56" s="9">
        <v>542184.65</v>
      </c>
      <c r="E56" s="9">
        <v>387274.75</v>
      </c>
      <c r="F56" s="9">
        <v>0</v>
      </c>
      <c r="G56" s="10">
        <v>929459.4</v>
      </c>
    </row>
    <row r="57" spans="1:7" x14ac:dyDescent="0.25">
      <c r="A57" s="8" t="s">
        <v>1097</v>
      </c>
      <c r="B57" s="8" t="s">
        <v>1102</v>
      </c>
      <c r="C57" s="8" t="s">
        <v>153</v>
      </c>
      <c r="D57" s="9">
        <v>154904.19</v>
      </c>
      <c r="E57" s="9">
        <v>26274.85</v>
      </c>
      <c r="F57" s="9">
        <v>0</v>
      </c>
      <c r="G57" s="10">
        <v>181179.04</v>
      </c>
    </row>
    <row r="58" spans="1:7" x14ac:dyDescent="0.25">
      <c r="A58" s="8" t="s">
        <v>1097</v>
      </c>
      <c r="B58" s="8" t="s">
        <v>1103</v>
      </c>
      <c r="C58" s="8" t="s">
        <v>1104</v>
      </c>
      <c r="D58" s="9">
        <v>15798469.74</v>
      </c>
      <c r="E58" s="9">
        <v>10712841.199999999</v>
      </c>
      <c r="F58" s="9">
        <v>0</v>
      </c>
      <c r="G58" s="10">
        <v>26511310.939999998</v>
      </c>
    </row>
    <row r="59" spans="1:7" x14ac:dyDescent="0.25">
      <c r="A59" s="8" t="s">
        <v>1097</v>
      </c>
      <c r="B59" s="8" t="s">
        <v>1105</v>
      </c>
      <c r="C59" s="8" t="s">
        <v>1106</v>
      </c>
      <c r="D59" s="9">
        <v>597462.93000000005</v>
      </c>
      <c r="E59" s="9">
        <v>426759.25</v>
      </c>
      <c r="F59" s="9">
        <v>0</v>
      </c>
      <c r="G59" s="10">
        <v>1024222.18</v>
      </c>
    </row>
    <row r="60" spans="1:7" x14ac:dyDescent="0.25">
      <c r="A60" s="8" t="s">
        <v>1097</v>
      </c>
      <c r="B60" s="8" t="s">
        <v>1107</v>
      </c>
      <c r="C60" s="8" t="s">
        <v>1108</v>
      </c>
      <c r="D60" s="9">
        <v>1352876.85</v>
      </c>
      <c r="E60" s="9">
        <v>838448.25</v>
      </c>
      <c r="F60" s="9">
        <v>0</v>
      </c>
      <c r="G60" s="10">
        <v>2191325.1</v>
      </c>
    </row>
    <row r="61" spans="1:7" x14ac:dyDescent="0.25">
      <c r="A61" s="8" t="s">
        <v>1097</v>
      </c>
      <c r="B61" s="8" t="s">
        <v>1109</v>
      </c>
      <c r="C61" s="8" t="s">
        <v>1110</v>
      </c>
      <c r="D61" s="9">
        <v>11397992.210000001</v>
      </c>
      <c r="E61" s="9">
        <v>7849220.6500000004</v>
      </c>
      <c r="F61" s="9">
        <v>0</v>
      </c>
      <c r="G61" s="10">
        <v>19247212.859999999</v>
      </c>
    </row>
    <row r="62" spans="1:7" x14ac:dyDescent="0.25">
      <c r="A62" s="8" t="s">
        <v>1111</v>
      </c>
      <c r="B62" s="8" t="s">
        <v>1112</v>
      </c>
      <c r="C62" s="8" t="s">
        <v>1113</v>
      </c>
      <c r="D62" s="9">
        <v>2983398001</v>
      </c>
      <c r="E62" s="9">
        <v>6429609065</v>
      </c>
      <c r="F62" s="11">
        <v>-2992692</v>
      </c>
      <c r="G62" s="10">
        <v>9410014374</v>
      </c>
    </row>
    <row r="63" spans="1:7" x14ac:dyDescent="0.25">
      <c r="A63" s="8" t="s">
        <v>1111</v>
      </c>
      <c r="B63" s="8" t="s">
        <v>1114</v>
      </c>
      <c r="C63" s="8" t="s">
        <v>1115</v>
      </c>
      <c r="D63" s="9">
        <v>0</v>
      </c>
      <c r="E63" s="9">
        <v>2782302279.7199998</v>
      </c>
      <c r="F63" s="9">
        <v>-2782302279.7199998</v>
      </c>
      <c r="G63" s="10">
        <v>0</v>
      </c>
    </row>
    <row r="64" spans="1:7" x14ac:dyDescent="0.25">
      <c r="A64" s="8" t="s">
        <v>1116</v>
      </c>
      <c r="B64" s="8" t="s">
        <v>1117</v>
      </c>
      <c r="C64" s="8" t="s">
        <v>1118</v>
      </c>
      <c r="D64" s="9">
        <v>0</v>
      </c>
      <c r="E64" s="9">
        <v>105762411.88</v>
      </c>
      <c r="F64" s="9">
        <v>-52881205.939999998</v>
      </c>
      <c r="G64" s="10">
        <v>52881205.939999998</v>
      </c>
    </row>
    <row r="65" spans="1:8" x14ac:dyDescent="0.25">
      <c r="A65" s="8" t="s">
        <v>1116</v>
      </c>
      <c r="B65" s="8" t="s">
        <v>1119</v>
      </c>
      <c r="C65" s="8" t="s">
        <v>1118</v>
      </c>
      <c r="D65" s="9">
        <v>0</v>
      </c>
      <c r="E65" s="9">
        <v>437976960.25</v>
      </c>
      <c r="F65" s="9"/>
      <c r="G65" s="10">
        <v>437976960.25</v>
      </c>
    </row>
    <row r="66" spans="1:8" x14ac:dyDescent="0.25">
      <c r="A66" s="8" t="s">
        <v>1116</v>
      </c>
      <c r="B66" s="8" t="s">
        <v>1120</v>
      </c>
      <c r="C66" s="8" t="s">
        <v>1118</v>
      </c>
      <c r="D66" s="9">
        <v>0</v>
      </c>
      <c r="E66" s="9">
        <v>240000000</v>
      </c>
      <c r="F66" s="9"/>
      <c r="G66" s="10">
        <v>240000000</v>
      </c>
    </row>
    <row r="67" spans="1:8" x14ac:dyDescent="0.25">
      <c r="A67" s="8" t="s">
        <v>1121</v>
      </c>
      <c r="B67" s="8" t="s">
        <v>1122</v>
      </c>
      <c r="C67" s="8" t="s">
        <v>1123</v>
      </c>
      <c r="D67" s="9">
        <v>0</v>
      </c>
      <c r="E67" s="9">
        <v>387289660.42000002</v>
      </c>
      <c r="F67" s="9">
        <v>-193644829.71000001</v>
      </c>
      <c r="G67" s="10">
        <v>193644830.71000001</v>
      </c>
    </row>
    <row r="68" spans="1:8" x14ac:dyDescent="0.25">
      <c r="A68" s="8" t="s">
        <v>1121</v>
      </c>
      <c r="B68" s="8" t="s">
        <v>1124</v>
      </c>
      <c r="C68" s="8" t="s">
        <v>1123</v>
      </c>
      <c r="D68" s="9">
        <v>0</v>
      </c>
      <c r="E68" s="9">
        <v>20241073.34</v>
      </c>
      <c r="F68" s="9">
        <v>-10120537.17</v>
      </c>
      <c r="G68" s="10">
        <v>10120536.17</v>
      </c>
    </row>
    <row r="69" spans="1:8" x14ac:dyDescent="0.25">
      <c r="A69" s="8" t="s">
        <v>1125</v>
      </c>
      <c r="B69" s="8" t="s">
        <v>1126</v>
      </c>
      <c r="C69" s="8" t="s">
        <v>1127</v>
      </c>
      <c r="D69" s="9">
        <v>0</v>
      </c>
      <c r="E69" s="9">
        <v>5.21</v>
      </c>
      <c r="F69" s="9">
        <v>0</v>
      </c>
      <c r="G69" s="10">
        <v>5.21</v>
      </c>
      <c r="H69" s="19">
        <f>SUM(G49:G69)</f>
        <v>19720531070.359997</v>
      </c>
    </row>
    <row r="70" spans="1:8" x14ac:dyDescent="0.25">
      <c r="D70" s="10">
        <v>2.384185791015625E-6</v>
      </c>
      <c r="E70" s="10">
        <v>64535391824.699989</v>
      </c>
      <c r="F70" s="10">
        <v>-64535391824.700005</v>
      </c>
      <c r="G70" s="10">
        <v>-2.5285035372135667E-6</v>
      </c>
      <c r="H70" s="19">
        <f>+H69-EstadoResultados_Rendimiento!D234</f>
        <v>19717477993.359997</v>
      </c>
    </row>
    <row r="72" spans="1:8" x14ac:dyDescent="0.25">
      <c r="E72" s="10"/>
    </row>
    <row r="73" spans="1:8" x14ac:dyDescent="0.25">
      <c r="E73" s="10"/>
    </row>
    <row r="74" spans="1:8" x14ac:dyDescent="0.25">
      <c r="E74" s="9"/>
      <c r="F74" s="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"/>
  <sheetViews>
    <sheetView workbookViewId="0">
      <selection activeCell="A59" sqref="A59:F61"/>
    </sheetView>
  </sheetViews>
  <sheetFormatPr baseColWidth="10" defaultColWidth="11.42578125" defaultRowHeight="15" x14ac:dyDescent="0.25"/>
  <cols>
    <col min="1" max="1" width="15" style="16" customWidth="1"/>
    <col min="2" max="2" width="68.42578125" style="16" bestFit="1" customWidth="1"/>
    <col min="3" max="3" width="7.7109375" style="134" bestFit="1" customWidth="1"/>
    <col min="4" max="4" width="15.42578125" style="157" bestFit="1" customWidth="1"/>
    <col min="5" max="5" width="15.42578125" style="139" bestFit="1" customWidth="1"/>
    <col min="6" max="6" width="16.7109375" style="16" bestFit="1" customWidth="1"/>
    <col min="7" max="10" width="11.42578125" style="16"/>
    <col min="11" max="11" width="18.42578125" style="16" customWidth="1"/>
    <col min="12" max="12" width="17.140625" style="16" customWidth="1"/>
    <col min="13" max="25" width="11.42578125" style="16"/>
    <col min="26" max="26" width="18.7109375" style="16" customWidth="1"/>
    <col min="27" max="27" width="17.5703125" style="16" customWidth="1"/>
    <col min="28" max="28" width="22.28515625" style="16" customWidth="1"/>
    <col min="29" max="16384" width="11.42578125" style="16"/>
  </cols>
  <sheetData>
    <row r="1" spans="1:29" ht="18" x14ac:dyDescent="0.25">
      <c r="A1" s="255" t="str">
        <f>+EstadoResultados_Rendimiento!A1</f>
        <v>CONSEJO NACIONAL DE INVESTIGACION DE SALUD</v>
      </c>
      <c r="B1" s="255"/>
      <c r="C1" s="255"/>
      <c r="D1" s="255"/>
      <c r="E1" s="255"/>
    </row>
    <row r="2" spans="1:29" ht="18" customHeight="1" x14ac:dyDescent="0.25">
      <c r="A2" s="255" t="str">
        <f>+'Estado de Cambios en Patrimonio'!A2:J2</f>
        <v>Al 30 de junio 2017</v>
      </c>
      <c r="B2" s="255"/>
      <c r="C2" s="255"/>
      <c r="D2" s="255"/>
      <c r="E2" s="255"/>
      <c r="O2" s="116"/>
      <c r="P2" s="116"/>
      <c r="AA2" s="116" t="s">
        <v>1128</v>
      </c>
      <c r="AB2" s="116" t="s">
        <v>1129</v>
      </c>
      <c r="AC2" s="116" t="s">
        <v>1130</v>
      </c>
    </row>
    <row r="3" spans="1:29" ht="18" x14ac:dyDescent="0.25">
      <c r="A3" s="255" t="s">
        <v>1131</v>
      </c>
      <c r="B3" s="255"/>
      <c r="C3" s="255"/>
      <c r="D3" s="255"/>
      <c r="E3" s="255"/>
      <c r="Z3" s="116" t="str">
        <f ca="1">MID(MID(CELL("nombrearchivo"),FIND("[",CELL("nombrearchivo"))+1, FIND("]",CELL("nombrearchivo"))-FIND("[",CELL("nombrearchivo"))-1), 1, 10)</f>
        <v>Estados Fi</v>
      </c>
      <c r="AA3" s="116" t="str">
        <f ca="1">MID(Z3,1,4)</f>
        <v>Esta</v>
      </c>
      <c r="AB3" s="116" t="str">
        <f ca="1">MID(Z3,5,2)</f>
        <v>do</v>
      </c>
      <c r="AC3" s="116" t="str">
        <f ca="1">MID(Z3,7,4)</f>
        <v>s Fi</v>
      </c>
    </row>
    <row r="4" spans="1:29" ht="18" x14ac:dyDescent="0.25">
      <c r="A4" s="255"/>
      <c r="B4" s="255"/>
      <c r="C4" s="255"/>
      <c r="D4" s="255"/>
      <c r="E4" s="255"/>
    </row>
    <row r="5" spans="1:29" ht="18.75" thickBot="1" x14ac:dyDescent="0.3">
      <c r="A5" s="235"/>
      <c r="B5" s="235"/>
      <c r="C5" s="235"/>
      <c r="D5" s="151" t="s">
        <v>185</v>
      </c>
      <c r="E5" s="212" t="s">
        <v>186</v>
      </c>
      <c r="L5" s="117"/>
    </row>
    <row r="6" spans="1:29" ht="15.75" thickBot="1" x14ac:dyDescent="0.3">
      <c r="A6" s="118"/>
      <c r="B6" s="119"/>
      <c r="C6" s="120" t="s">
        <v>1132</v>
      </c>
      <c r="D6" s="152">
        <v>2017</v>
      </c>
      <c r="E6" s="213">
        <v>2016</v>
      </c>
    </row>
    <row r="7" spans="1:29" x14ac:dyDescent="0.25">
      <c r="A7" s="121" t="s">
        <v>1133</v>
      </c>
      <c r="B7" s="122"/>
      <c r="C7" s="133"/>
      <c r="D7" s="153"/>
      <c r="E7" s="214"/>
    </row>
    <row r="8" spans="1:29" s="31" customFormat="1" x14ac:dyDescent="0.25">
      <c r="A8" s="121" t="s">
        <v>1134</v>
      </c>
      <c r="B8" s="122"/>
      <c r="C8" s="190">
        <v>76</v>
      </c>
      <c r="D8" s="218">
        <v>16813643</v>
      </c>
      <c r="E8" s="191">
        <v>63404831</v>
      </c>
    </row>
    <row r="9" spans="1:29" s="48" customFormat="1" x14ac:dyDescent="0.25">
      <c r="A9" s="123"/>
      <c r="B9" s="122" t="s">
        <v>1135</v>
      </c>
      <c r="C9" s="192"/>
      <c r="D9" s="219">
        <v>0</v>
      </c>
      <c r="E9" s="193">
        <v>0</v>
      </c>
    </row>
    <row r="10" spans="1:29" s="48" customFormat="1" x14ac:dyDescent="0.25">
      <c r="A10" s="123"/>
      <c r="B10" s="122" t="s">
        <v>1136</v>
      </c>
      <c r="C10" s="192"/>
      <c r="D10" s="219">
        <v>0</v>
      </c>
      <c r="E10" s="193">
        <v>0</v>
      </c>
    </row>
    <row r="11" spans="1:29" s="48" customFormat="1" x14ac:dyDescent="0.25">
      <c r="A11" s="123"/>
      <c r="B11" s="124" t="s">
        <v>1137</v>
      </c>
      <c r="C11" s="194"/>
      <c r="D11" s="219">
        <v>0</v>
      </c>
      <c r="E11" s="193">
        <v>0</v>
      </c>
    </row>
    <row r="12" spans="1:29" s="48" customFormat="1" x14ac:dyDescent="0.25">
      <c r="A12" s="121"/>
      <c r="B12" s="227" t="s">
        <v>1138</v>
      </c>
      <c r="C12" s="192"/>
      <c r="D12" s="219">
        <v>14344298</v>
      </c>
      <c r="E12" s="215">
        <v>0</v>
      </c>
    </row>
    <row r="13" spans="1:29" s="48" customFormat="1" x14ac:dyDescent="0.25">
      <c r="A13" s="125"/>
      <c r="B13" s="227" t="s">
        <v>1139</v>
      </c>
      <c r="C13" s="192"/>
      <c r="D13" s="219">
        <v>0</v>
      </c>
      <c r="E13" s="193">
        <v>0</v>
      </c>
    </row>
    <row r="14" spans="1:29" s="48" customFormat="1" x14ac:dyDescent="0.25">
      <c r="A14" s="125"/>
      <c r="B14" s="126" t="s">
        <v>1140</v>
      </c>
      <c r="C14" s="192"/>
      <c r="D14" s="219">
        <v>0</v>
      </c>
      <c r="E14" s="193">
        <v>0</v>
      </c>
      <c r="F14" s="132"/>
    </row>
    <row r="15" spans="1:29" s="48" customFormat="1" x14ac:dyDescent="0.25">
      <c r="A15" s="125"/>
      <c r="B15" s="126" t="s">
        <v>1141</v>
      </c>
      <c r="C15" s="192"/>
      <c r="D15" s="219">
        <v>0</v>
      </c>
      <c r="E15" s="193">
        <v>0</v>
      </c>
    </row>
    <row r="16" spans="1:29" s="48" customFormat="1" x14ac:dyDescent="0.25">
      <c r="A16" s="121"/>
      <c r="B16" s="126" t="s">
        <v>1142</v>
      </c>
      <c r="C16" s="192"/>
      <c r="D16" s="219">
        <v>2469345</v>
      </c>
      <c r="E16" s="193">
        <v>63404831</v>
      </c>
    </row>
    <row r="17" spans="1:5" s="31" customFormat="1" x14ac:dyDescent="0.25">
      <c r="A17" s="121" t="s">
        <v>1143</v>
      </c>
      <c r="B17" s="122"/>
      <c r="C17" s="192">
        <v>77</v>
      </c>
      <c r="D17" s="220">
        <v>7031587</v>
      </c>
      <c r="E17" s="195">
        <v>0</v>
      </c>
    </row>
    <row r="18" spans="1:5" s="48" customFormat="1" x14ac:dyDescent="0.25">
      <c r="A18" s="122"/>
      <c r="B18" s="122" t="s">
        <v>1144</v>
      </c>
      <c r="C18" s="192"/>
      <c r="D18" s="219">
        <v>820661</v>
      </c>
      <c r="E18" s="215">
        <v>0</v>
      </c>
    </row>
    <row r="19" spans="1:5" s="48" customFormat="1" x14ac:dyDescent="0.25">
      <c r="A19" s="122"/>
      <c r="B19" s="122" t="s">
        <v>1145</v>
      </c>
      <c r="C19" s="192"/>
      <c r="D19" s="219">
        <v>1029503</v>
      </c>
      <c r="E19" s="215">
        <v>0</v>
      </c>
    </row>
    <row r="20" spans="1:5" s="48" customFormat="1" x14ac:dyDescent="0.25">
      <c r="A20" s="122"/>
      <c r="B20" s="122" t="s">
        <v>1146</v>
      </c>
      <c r="C20" s="192"/>
      <c r="D20" s="219">
        <v>0</v>
      </c>
      <c r="E20" s="215">
        <v>0</v>
      </c>
    </row>
    <row r="21" spans="1:5" s="48" customFormat="1" x14ac:dyDescent="0.25">
      <c r="A21" s="122"/>
      <c r="B21" s="122" t="s">
        <v>1147</v>
      </c>
      <c r="C21" s="192"/>
      <c r="D21" s="219">
        <v>5181423</v>
      </c>
      <c r="E21" s="215">
        <v>0</v>
      </c>
    </row>
    <row r="22" spans="1:5" x14ac:dyDescent="0.25">
      <c r="A22" s="122"/>
      <c r="B22" s="126" t="s">
        <v>1148</v>
      </c>
      <c r="C22" s="192"/>
      <c r="D22" s="219">
        <v>0</v>
      </c>
      <c r="E22" s="216">
        <v>0</v>
      </c>
    </row>
    <row r="23" spans="1:5" s="31" customFormat="1" x14ac:dyDescent="0.25">
      <c r="A23" s="127" t="s">
        <v>1149</v>
      </c>
      <c r="B23" s="128"/>
      <c r="C23" s="198"/>
      <c r="D23" s="221">
        <v>9782056</v>
      </c>
      <c r="E23" s="199">
        <v>63404831</v>
      </c>
    </row>
    <row r="24" spans="1:5" x14ac:dyDescent="0.25">
      <c r="A24" s="129"/>
      <c r="B24" s="130"/>
      <c r="C24" s="200"/>
      <c r="D24" s="222"/>
      <c r="E24" s="201"/>
    </row>
    <row r="25" spans="1:5" x14ac:dyDescent="0.25">
      <c r="A25" s="121" t="s">
        <v>1150</v>
      </c>
      <c r="B25" s="122"/>
      <c r="C25" s="196"/>
      <c r="D25" s="223"/>
      <c r="E25" s="217"/>
    </row>
    <row r="26" spans="1:5" s="31" customFormat="1" x14ac:dyDescent="0.25">
      <c r="A26" s="121" t="s">
        <v>1134</v>
      </c>
      <c r="B26" s="122"/>
      <c r="C26" s="203">
        <v>78</v>
      </c>
      <c r="D26" s="220">
        <v>0</v>
      </c>
      <c r="E26" s="204">
        <v>0</v>
      </c>
    </row>
    <row r="27" spans="1:5" x14ac:dyDescent="0.25">
      <c r="A27" s="122"/>
      <c r="B27" s="122" t="s">
        <v>1151</v>
      </c>
      <c r="C27" s="190"/>
      <c r="D27" s="224">
        <v>0</v>
      </c>
      <c r="E27" s="193">
        <v>0</v>
      </c>
    </row>
    <row r="28" spans="1:5" x14ac:dyDescent="0.25">
      <c r="A28" s="131"/>
      <c r="B28" s="122" t="s">
        <v>1152</v>
      </c>
      <c r="C28" s="190"/>
      <c r="D28" s="224">
        <v>0</v>
      </c>
      <c r="E28" s="193">
        <v>0</v>
      </c>
    </row>
    <row r="29" spans="1:5" x14ac:dyDescent="0.25">
      <c r="A29" s="131"/>
      <c r="B29" s="122" t="s">
        <v>1153</v>
      </c>
      <c r="C29" s="190"/>
      <c r="D29" s="224">
        <v>0</v>
      </c>
      <c r="E29" s="193">
        <v>0</v>
      </c>
    </row>
    <row r="30" spans="1:5" x14ac:dyDescent="0.25">
      <c r="A30" s="122"/>
      <c r="B30" s="122" t="s">
        <v>1154</v>
      </c>
      <c r="C30" s="190"/>
      <c r="D30" s="224">
        <v>0</v>
      </c>
      <c r="E30" s="193">
        <v>0</v>
      </c>
    </row>
    <row r="31" spans="1:5" x14ac:dyDescent="0.25">
      <c r="A31" s="122"/>
      <c r="B31" s="126" t="s">
        <v>1155</v>
      </c>
      <c r="C31" s="205"/>
      <c r="D31" s="224">
        <v>0</v>
      </c>
      <c r="E31" s="193">
        <v>0</v>
      </c>
    </row>
    <row r="32" spans="1:5" s="31" customFormat="1" x14ac:dyDescent="0.25">
      <c r="A32" s="121" t="s">
        <v>1143</v>
      </c>
      <c r="B32" s="122"/>
      <c r="C32" s="203">
        <v>79</v>
      </c>
      <c r="D32" s="220">
        <v>0</v>
      </c>
      <c r="E32" s="204">
        <v>0</v>
      </c>
    </row>
    <row r="33" spans="1:5" s="48" customFormat="1" x14ac:dyDescent="0.25">
      <c r="A33" s="122"/>
      <c r="B33" s="122" t="s">
        <v>1156</v>
      </c>
      <c r="C33" s="203"/>
      <c r="D33" s="224">
        <v>0</v>
      </c>
      <c r="E33" s="215">
        <v>0</v>
      </c>
    </row>
    <row r="34" spans="1:5" s="48" customFormat="1" x14ac:dyDescent="0.25">
      <c r="A34" s="122"/>
      <c r="B34" s="126" t="s">
        <v>1157</v>
      </c>
      <c r="C34" s="205"/>
      <c r="D34" s="224">
        <v>0</v>
      </c>
      <c r="E34" s="193">
        <v>0</v>
      </c>
    </row>
    <row r="35" spans="1:5" x14ac:dyDescent="0.25">
      <c r="A35" s="122"/>
      <c r="B35" s="126" t="s">
        <v>1158</v>
      </c>
      <c r="C35" s="205"/>
      <c r="D35" s="224">
        <v>0</v>
      </c>
      <c r="E35" s="193">
        <v>0</v>
      </c>
    </row>
    <row r="36" spans="1:5" x14ac:dyDescent="0.25">
      <c r="A36" s="122"/>
      <c r="B36" s="122" t="s">
        <v>1159</v>
      </c>
      <c r="C36" s="203"/>
      <c r="D36" s="224">
        <v>0</v>
      </c>
      <c r="E36" s="193">
        <v>0</v>
      </c>
    </row>
    <row r="37" spans="1:5" x14ac:dyDescent="0.25">
      <c r="A37" s="122"/>
      <c r="B37" s="126" t="s">
        <v>1160</v>
      </c>
      <c r="C37" s="205"/>
      <c r="D37" s="224">
        <v>0</v>
      </c>
      <c r="E37" s="193">
        <v>0</v>
      </c>
    </row>
    <row r="38" spans="1:5" s="31" customFormat="1" x14ac:dyDescent="0.25">
      <c r="A38" s="127" t="s">
        <v>1161</v>
      </c>
      <c r="B38" s="128"/>
      <c r="C38" s="198"/>
      <c r="D38" s="221">
        <v>0</v>
      </c>
      <c r="E38" s="199">
        <v>0</v>
      </c>
    </row>
    <row r="39" spans="1:5" x14ac:dyDescent="0.25">
      <c r="A39" s="127"/>
      <c r="B39" s="128"/>
      <c r="C39" s="197"/>
      <c r="D39" s="225"/>
      <c r="E39" s="206"/>
    </row>
    <row r="40" spans="1:5" x14ac:dyDescent="0.25">
      <c r="A40" s="121" t="s">
        <v>1162</v>
      </c>
      <c r="B40" s="122"/>
      <c r="C40" s="196"/>
      <c r="D40" s="223"/>
      <c r="E40" s="217"/>
    </row>
    <row r="41" spans="1:5" s="31" customFormat="1" x14ac:dyDescent="0.25">
      <c r="A41" s="121" t="s">
        <v>1134</v>
      </c>
      <c r="B41" s="122"/>
      <c r="C41" s="190">
        <v>80</v>
      </c>
      <c r="D41" s="220">
        <v>0</v>
      </c>
      <c r="E41" s="204">
        <v>0</v>
      </c>
    </row>
    <row r="42" spans="1:5" x14ac:dyDescent="0.25">
      <c r="A42" s="122"/>
      <c r="B42" s="122" t="s">
        <v>1163</v>
      </c>
      <c r="C42" s="203"/>
      <c r="D42" s="224">
        <v>0</v>
      </c>
      <c r="E42" s="193">
        <v>0</v>
      </c>
    </row>
    <row r="43" spans="1:5" x14ac:dyDescent="0.25">
      <c r="A43" s="122"/>
      <c r="B43" s="122" t="s">
        <v>1164</v>
      </c>
      <c r="C43" s="203"/>
      <c r="D43" s="224">
        <v>0</v>
      </c>
      <c r="E43" s="193">
        <v>0</v>
      </c>
    </row>
    <row r="44" spans="1:5" x14ac:dyDescent="0.25">
      <c r="A44" s="122"/>
      <c r="B44" s="126" t="s">
        <v>1165</v>
      </c>
      <c r="C44" s="205"/>
      <c r="D44" s="224">
        <v>0</v>
      </c>
      <c r="E44" s="193">
        <v>0</v>
      </c>
    </row>
    <row r="45" spans="1:5" s="31" customFormat="1" x14ac:dyDescent="0.25">
      <c r="A45" s="121" t="s">
        <v>1143</v>
      </c>
      <c r="B45" s="122"/>
      <c r="C45" s="203">
        <v>81</v>
      </c>
      <c r="D45" s="220">
        <v>0</v>
      </c>
      <c r="E45" s="204">
        <v>0</v>
      </c>
    </row>
    <row r="46" spans="1:5" x14ac:dyDescent="0.25">
      <c r="A46" s="122"/>
      <c r="B46" s="122" t="s">
        <v>1166</v>
      </c>
      <c r="C46" s="203"/>
      <c r="D46" s="224">
        <v>0</v>
      </c>
      <c r="E46" s="193">
        <v>0</v>
      </c>
    </row>
    <row r="47" spans="1:5" x14ac:dyDescent="0.25">
      <c r="A47" s="122"/>
      <c r="B47" s="126" t="s">
        <v>1167</v>
      </c>
      <c r="C47" s="205"/>
      <c r="D47" s="224">
        <v>0</v>
      </c>
      <c r="E47" s="193">
        <v>0</v>
      </c>
    </row>
    <row r="48" spans="1:5" x14ac:dyDescent="0.25">
      <c r="A48" s="122"/>
      <c r="B48" s="126" t="s">
        <v>1168</v>
      </c>
      <c r="C48" s="205"/>
      <c r="D48" s="224">
        <v>0</v>
      </c>
      <c r="E48" s="193">
        <v>0</v>
      </c>
    </row>
    <row r="49" spans="1:15" s="31" customFormat="1" x14ac:dyDescent="0.25">
      <c r="A49" s="127" t="s">
        <v>1169</v>
      </c>
      <c r="B49" s="128"/>
      <c r="C49" s="198"/>
      <c r="D49" s="221">
        <v>0</v>
      </c>
      <c r="E49" s="199">
        <v>0</v>
      </c>
    </row>
    <row r="50" spans="1:15" ht="15" customHeight="1" x14ac:dyDescent="0.25">
      <c r="A50" s="122"/>
      <c r="B50" s="122"/>
      <c r="C50" s="189"/>
      <c r="D50" s="223"/>
      <c r="E50" s="202"/>
    </row>
    <row r="51" spans="1:15" ht="15" customHeight="1" x14ac:dyDescent="0.25">
      <c r="A51" s="254" t="s">
        <v>1170</v>
      </c>
      <c r="B51" s="254"/>
      <c r="C51" s="207"/>
      <c r="D51" s="221">
        <v>9782056</v>
      </c>
      <c r="E51" s="199">
        <v>63404831</v>
      </c>
    </row>
    <row r="52" spans="1:15" ht="15" customHeight="1" x14ac:dyDescent="0.25">
      <c r="A52" s="234"/>
      <c r="B52" s="234"/>
      <c r="C52" s="208"/>
      <c r="D52" s="226"/>
      <c r="E52" s="209"/>
    </row>
    <row r="53" spans="1:15" s="48" customFormat="1" ht="15" customHeight="1" x14ac:dyDescent="0.25">
      <c r="A53" s="254" t="s">
        <v>1171</v>
      </c>
      <c r="B53" s="254"/>
      <c r="C53" s="210"/>
      <c r="D53" s="219">
        <v>0</v>
      </c>
      <c r="E53" s="215">
        <v>0</v>
      </c>
    </row>
    <row r="54" spans="1:15" x14ac:dyDescent="0.25">
      <c r="A54" s="228" t="s">
        <v>1172</v>
      </c>
      <c r="B54" s="122"/>
      <c r="C54" s="203"/>
      <c r="D54" s="219">
        <v>63404831</v>
      </c>
      <c r="E54" s="215">
        <v>0</v>
      </c>
    </row>
    <row r="55" spans="1:15" x14ac:dyDescent="0.25">
      <c r="A55" s="211" t="s">
        <v>1173</v>
      </c>
      <c r="B55" s="196"/>
      <c r="C55" s="203">
        <v>82</v>
      </c>
      <c r="D55" s="221">
        <v>73186887</v>
      </c>
      <c r="E55" s="199">
        <v>63404831</v>
      </c>
      <c r="F55" s="29"/>
    </row>
    <row r="56" spans="1:15" x14ac:dyDescent="0.25">
      <c r="A56" s="122"/>
      <c r="B56" s="122"/>
      <c r="C56" s="133"/>
      <c r="D56" s="154">
        <f>+D55-BalanceGeneral_Situacion!D13</f>
        <v>0</v>
      </c>
      <c r="E56" s="135">
        <f>+E55-BalanceGeneral_Situacion!E13</f>
        <v>63404831</v>
      </c>
    </row>
    <row r="59" spans="1:15" x14ac:dyDescent="0.25">
      <c r="A59" s="40" t="s">
        <v>180</v>
      </c>
      <c r="B59" s="29"/>
      <c r="C59" s="16"/>
      <c r="D59" s="155" t="s">
        <v>181</v>
      </c>
      <c r="E59" s="155"/>
      <c r="F59" s="41"/>
      <c r="G59" s="29"/>
      <c r="H59" s="29"/>
      <c r="I59" s="29"/>
      <c r="J59" s="29"/>
      <c r="K59" s="29"/>
      <c r="L59" s="29"/>
      <c r="M59" s="29"/>
      <c r="N59" s="29"/>
      <c r="O59" s="29"/>
    </row>
    <row r="60" spans="1:15" x14ac:dyDescent="0.25">
      <c r="B60" s="51" t="s">
        <v>182</v>
      </c>
      <c r="C60" s="15"/>
      <c r="D60" s="156"/>
      <c r="E60" s="156" t="s">
        <v>183</v>
      </c>
      <c r="F60" s="41"/>
      <c r="G60" s="15"/>
    </row>
    <row r="61" spans="1:15" x14ac:dyDescent="0.25">
      <c r="B61" s="51"/>
      <c r="C61" s="15"/>
      <c r="D61" s="156"/>
      <c r="E61" s="156"/>
      <c r="F61" s="41"/>
      <c r="G61" s="15"/>
    </row>
    <row r="62" spans="1:15" x14ac:dyDescent="0.25">
      <c r="A62" s="252"/>
      <c r="B62" s="252"/>
      <c r="C62" s="252"/>
      <c r="D62" s="252"/>
      <c r="E62" s="252"/>
      <c r="F62" s="252"/>
      <c r="G62" s="15"/>
    </row>
  </sheetData>
  <protectedRanges>
    <protectedRange sqref="C53:C55" name="Rango11_2"/>
    <protectedRange sqref="C41:C49" name="Rango9_2"/>
    <protectedRange sqref="C8:C23" name="Rango7_2"/>
    <protectedRange sqref="D8:E23" name="Rango1_2"/>
    <protectedRange sqref="D26:E38" name="Rango2_2"/>
    <protectedRange sqref="D41:E49" name="Rango3_2"/>
    <protectedRange sqref="D51:E51" name="Rango4_2"/>
    <protectedRange sqref="D53:E55" name="Rango5_2"/>
    <protectedRange sqref="C26:C38" name="Rango8_2"/>
    <protectedRange sqref="C51" name="Rango10_2"/>
  </protectedRanges>
  <mergeCells count="7">
    <mergeCell ref="A53:B53"/>
    <mergeCell ref="A62:F62"/>
    <mergeCell ref="A1:E1"/>
    <mergeCell ref="A2:E2"/>
    <mergeCell ref="A3:E3"/>
    <mergeCell ref="A4:E4"/>
    <mergeCell ref="A51:B5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H27" sqref="H27"/>
    </sheetView>
  </sheetViews>
  <sheetFormatPr baseColWidth="10" defaultColWidth="11.42578125" defaultRowHeight="15" x14ac:dyDescent="0.25"/>
  <cols>
    <col min="1" max="1" width="54.42578125" customWidth="1"/>
    <col min="2" max="2" width="7.7109375" hidden="1" customWidth="1"/>
    <col min="3" max="3" width="17.7109375" style="17" bestFit="1" customWidth="1"/>
    <col min="4" max="6" width="14.42578125" style="23" customWidth="1"/>
    <col min="7" max="7" width="23.28515625" style="23" bestFit="1" customWidth="1"/>
    <col min="8" max="9" width="14.42578125" style="17" customWidth="1"/>
    <col min="10" max="10" width="20.28515625" style="17" bestFit="1" customWidth="1"/>
    <col min="11" max="15" width="11.42578125" style="16"/>
    <col min="256" max="256" width="12.42578125" customWidth="1"/>
    <col min="257" max="257" width="54.42578125" customWidth="1"/>
    <col min="258" max="258" width="7.7109375" customWidth="1"/>
    <col min="259" max="266" width="14.42578125" customWidth="1"/>
    <col min="512" max="512" width="12.42578125" customWidth="1"/>
    <col min="513" max="513" width="54.42578125" customWidth="1"/>
    <col min="514" max="514" width="7.7109375" customWidth="1"/>
    <col min="515" max="522" width="14.42578125" customWidth="1"/>
    <col min="768" max="768" width="12.42578125" customWidth="1"/>
    <col min="769" max="769" width="54.42578125" customWidth="1"/>
    <col min="770" max="770" width="7.7109375" customWidth="1"/>
    <col min="771" max="778" width="14.42578125" customWidth="1"/>
    <col min="1024" max="1024" width="12.42578125" customWidth="1"/>
    <col min="1025" max="1025" width="54.42578125" customWidth="1"/>
    <col min="1026" max="1026" width="7.7109375" customWidth="1"/>
    <col min="1027" max="1034" width="14.42578125" customWidth="1"/>
    <col min="1280" max="1280" width="12.42578125" customWidth="1"/>
    <col min="1281" max="1281" width="54.42578125" customWidth="1"/>
    <col min="1282" max="1282" width="7.7109375" customWidth="1"/>
    <col min="1283" max="1290" width="14.42578125" customWidth="1"/>
    <col min="1536" max="1536" width="12.42578125" customWidth="1"/>
    <col min="1537" max="1537" width="54.42578125" customWidth="1"/>
    <col min="1538" max="1538" width="7.7109375" customWidth="1"/>
    <col min="1539" max="1546" width="14.42578125" customWidth="1"/>
    <col min="1792" max="1792" width="12.42578125" customWidth="1"/>
    <col min="1793" max="1793" width="54.42578125" customWidth="1"/>
    <col min="1794" max="1794" width="7.7109375" customWidth="1"/>
    <col min="1795" max="1802" width="14.42578125" customWidth="1"/>
    <col min="2048" max="2048" width="12.42578125" customWidth="1"/>
    <col min="2049" max="2049" width="54.42578125" customWidth="1"/>
    <col min="2050" max="2050" width="7.7109375" customWidth="1"/>
    <col min="2051" max="2058" width="14.42578125" customWidth="1"/>
    <col min="2304" max="2304" width="12.42578125" customWidth="1"/>
    <col min="2305" max="2305" width="54.42578125" customWidth="1"/>
    <col min="2306" max="2306" width="7.7109375" customWidth="1"/>
    <col min="2307" max="2314" width="14.42578125" customWidth="1"/>
    <col min="2560" max="2560" width="12.42578125" customWidth="1"/>
    <col min="2561" max="2561" width="54.42578125" customWidth="1"/>
    <col min="2562" max="2562" width="7.7109375" customWidth="1"/>
    <col min="2563" max="2570" width="14.42578125" customWidth="1"/>
    <col min="2816" max="2816" width="12.42578125" customWidth="1"/>
    <col min="2817" max="2817" width="54.42578125" customWidth="1"/>
    <col min="2818" max="2818" width="7.7109375" customWidth="1"/>
    <col min="2819" max="2826" width="14.42578125" customWidth="1"/>
    <col min="3072" max="3072" width="12.42578125" customWidth="1"/>
    <col min="3073" max="3073" width="54.42578125" customWidth="1"/>
    <col min="3074" max="3074" width="7.7109375" customWidth="1"/>
    <col min="3075" max="3082" width="14.42578125" customWidth="1"/>
    <col min="3328" max="3328" width="12.42578125" customWidth="1"/>
    <col min="3329" max="3329" width="54.42578125" customWidth="1"/>
    <col min="3330" max="3330" width="7.7109375" customWidth="1"/>
    <col min="3331" max="3338" width="14.42578125" customWidth="1"/>
    <col min="3584" max="3584" width="12.42578125" customWidth="1"/>
    <col min="3585" max="3585" width="54.42578125" customWidth="1"/>
    <col min="3586" max="3586" width="7.7109375" customWidth="1"/>
    <col min="3587" max="3594" width="14.42578125" customWidth="1"/>
    <col min="3840" max="3840" width="12.42578125" customWidth="1"/>
    <col min="3841" max="3841" width="54.42578125" customWidth="1"/>
    <col min="3842" max="3842" width="7.7109375" customWidth="1"/>
    <col min="3843" max="3850" width="14.42578125" customWidth="1"/>
    <col min="4096" max="4096" width="12.42578125" customWidth="1"/>
    <col min="4097" max="4097" width="54.42578125" customWidth="1"/>
    <col min="4098" max="4098" width="7.7109375" customWidth="1"/>
    <col min="4099" max="4106" width="14.42578125" customWidth="1"/>
    <col min="4352" max="4352" width="12.42578125" customWidth="1"/>
    <col min="4353" max="4353" width="54.42578125" customWidth="1"/>
    <col min="4354" max="4354" width="7.7109375" customWidth="1"/>
    <col min="4355" max="4362" width="14.42578125" customWidth="1"/>
    <col min="4608" max="4608" width="12.42578125" customWidth="1"/>
    <col min="4609" max="4609" width="54.42578125" customWidth="1"/>
    <col min="4610" max="4610" width="7.7109375" customWidth="1"/>
    <col min="4611" max="4618" width="14.42578125" customWidth="1"/>
    <col min="4864" max="4864" width="12.42578125" customWidth="1"/>
    <col min="4865" max="4865" width="54.42578125" customWidth="1"/>
    <col min="4866" max="4866" width="7.7109375" customWidth="1"/>
    <col min="4867" max="4874" width="14.42578125" customWidth="1"/>
    <col min="5120" max="5120" width="12.42578125" customWidth="1"/>
    <col min="5121" max="5121" width="54.42578125" customWidth="1"/>
    <col min="5122" max="5122" width="7.7109375" customWidth="1"/>
    <col min="5123" max="5130" width="14.42578125" customWidth="1"/>
    <col min="5376" max="5376" width="12.42578125" customWidth="1"/>
    <col min="5377" max="5377" width="54.42578125" customWidth="1"/>
    <col min="5378" max="5378" width="7.7109375" customWidth="1"/>
    <col min="5379" max="5386" width="14.42578125" customWidth="1"/>
    <col min="5632" max="5632" width="12.42578125" customWidth="1"/>
    <col min="5633" max="5633" width="54.42578125" customWidth="1"/>
    <col min="5634" max="5634" width="7.7109375" customWidth="1"/>
    <col min="5635" max="5642" width="14.42578125" customWidth="1"/>
    <col min="5888" max="5888" width="12.42578125" customWidth="1"/>
    <col min="5889" max="5889" width="54.42578125" customWidth="1"/>
    <col min="5890" max="5890" width="7.7109375" customWidth="1"/>
    <col min="5891" max="5898" width="14.42578125" customWidth="1"/>
    <col min="6144" max="6144" width="12.42578125" customWidth="1"/>
    <col min="6145" max="6145" width="54.42578125" customWidth="1"/>
    <col min="6146" max="6146" width="7.7109375" customWidth="1"/>
    <col min="6147" max="6154" width="14.42578125" customWidth="1"/>
    <col min="6400" max="6400" width="12.42578125" customWidth="1"/>
    <col min="6401" max="6401" width="54.42578125" customWidth="1"/>
    <col min="6402" max="6402" width="7.7109375" customWidth="1"/>
    <col min="6403" max="6410" width="14.42578125" customWidth="1"/>
    <col min="6656" max="6656" width="12.42578125" customWidth="1"/>
    <col min="6657" max="6657" width="54.42578125" customWidth="1"/>
    <col min="6658" max="6658" width="7.7109375" customWidth="1"/>
    <col min="6659" max="6666" width="14.42578125" customWidth="1"/>
    <col min="6912" max="6912" width="12.42578125" customWidth="1"/>
    <col min="6913" max="6913" width="54.42578125" customWidth="1"/>
    <col min="6914" max="6914" width="7.7109375" customWidth="1"/>
    <col min="6915" max="6922" width="14.42578125" customWidth="1"/>
    <col min="7168" max="7168" width="12.42578125" customWidth="1"/>
    <col min="7169" max="7169" width="54.42578125" customWidth="1"/>
    <col min="7170" max="7170" width="7.7109375" customWidth="1"/>
    <col min="7171" max="7178" width="14.42578125" customWidth="1"/>
    <col min="7424" max="7424" width="12.42578125" customWidth="1"/>
    <col min="7425" max="7425" width="54.42578125" customWidth="1"/>
    <col min="7426" max="7426" width="7.7109375" customWidth="1"/>
    <col min="7427" max="7434" width="14.42578125" customWidth="1"/>
    <col min="7680" max="7680" width="12.42578125" customWidth="1"/>
    <col min="7681" max="7681" width="54.42578125" customWidth="1"/>
    <col min="7682" max="7682" width="7.7109375" customWidth="1"/>
    <col min="7683" max="7690" width="14.42578125" customWidth="1"/>
    <col min="7936" max="7936" width="12.42578125" customWidth="1"/>
    <col min="7937" max="7937" width="54.42578125" customWidth="1"/>
    <col min="7938" max="7938" width="7.7109375" customWidth="1"/>
    <col min="7939" max="7946" width="14.42578125" customWidth="1"/>
    <col min="8192" max="8192" width="12.42578125" customWidth="1"/>
    <col min="8193" max="8193" width="54.42578125" customWidth="1"/>
    <col min="8194" max="8194" width="7.7109375" customWidth="1"/>
    <col min="8195" max="8202" width="14.42578125" customWidth="1"/>
    <col min="8448" max="8448" width="12.42578125" customWidth="1"/>
    <col min="8449" max="8449" width="54.42578125" customWidth="1"/>
    <col min="8450" max="8450" width="7.7109375" customWidth="1"/>
    <col min="8451" max="8458" width="14.42578125" customWidth="1"/>
    <col min="8704" max="8704" width="12.42578125" customWidth="1"/>
    <col min="8705" max="8705" width="54.42578125" customWidth="1"/>
    <col min="8706" max="8706" width="7.7109375" customWidth="1"/>
    <col min="8707" max="8714" width="14.42578125" customWidth="1"/>
    <col min="8960" max="8960" width="12.42578125" customWidth="1"/>
    <col min="8961" max="8961" width="54.42578125" customWidth="1"/>
    <col min="8962" max="8962" width="7.7109375" customWidth="1"/>
    <col min="8963" max="8970" width="14.42578125" customWidth="1"/>
    <col min="9216" max="9216" width="12.42578125" customWidth="1"/>
    <col min="9217" max="9217" width="54.42578125" customWidth="1"/>
    <col min="9218" max="9218" width="7.7109375" customWidth="1"/>
    <col min="9219" max="9226" width="14.42578125" customWidth="1"/>
    <col min="9472" max="9472" width="12.42578125" customWidth="1"/>
    <col min="9473" max="9473" width="54.42578125" customWidth="1"/>
    <col min="9474" max="9474" width="7.7109375" customWidth="1"/>
    <col min="9475" max="9482" width="14.42578125" customWidth="1"/>
    <col min="9728" max="9728" width="12.42578125" customWidth="1"/>
    <col min="9729" max="9729" width="54.42578125" customWidth="1"/>
    <col min="9730" max="9730" width="7.7109375" customWidth="1"/>
    <col min="9731" max="9738" width="14.42578125" customWidth="1"/>
    <col min="9984" max="9984" width="12.42578125" customWidth="1"/>
    <col min="9985" max="9985" width="54.42578125" customWidth="1"/>
    <col min="9986" max="9986" width="7.7109375" customWidth="1"/>
    <col min="9987" max="9994" width="14.42578125" customWidth="1"/>
    <col min="10240" max="10240" width="12.42578125" customWidth="1"/>
    <col min="10241" max="10241" width="54.42578125" customWidth="1"/>
    <col min="10242" max="10242" width="7.7109375" customWidth="1"/>
    <col min="10243" max="10250" width="14.42578125" customWidth="1"/>
    <col min="10496" max="10496" width="12.42578125" customWidth="1"/>
    <col min="10497" max="10497" width="54.42578125" customWidth="1"/>
    <col min="10498" max="10498" width="7.7109375" customWidth="1"/>
    <col min="10499" max="10506" width="14.42578125" customWidth="1"/>
    <col min="10752" max="10752" width="12.42578125" customWidth="1"/>
    <col min="10753" max="10753" width="54.42578125" customWidth="1"/>
    <col min="10754" max="10754" width="7.7109375" customWidth="1"/>
    <col min="10755" max="10762" width="14.42578125" customWidth="1"/>
    <col min="11008" max="11008" width="12.42578125" customWidth="1"/>
    <col min="11009" max="11009" width="54.42578125" customWidth="1"/>
    <col min="11010" max="11010" width="7.7109375" customWidth="1"/>
    <col min="11011" max="11018" width="14.42578125" customWidth="1"/>
    <col min="11264" max="11264" width="12.42578125" customWidth="1"/>
    <col min="11265" max="11265" width="54.42578125" customWidth="1"/>
    <col min="11266" max="11266" width="7.7109375" customWidth="1"/>
    <col min="11267" max="11274" width="14.42578125" customWidth="1"/>
    <col min="11520" max="11520" width="12.42578125" customWidth="1"/>
    <col min="11521" max="11521" width="54.42578125" customWidth="1"/>
    <col min="11522" max="11522" width="7.7109375" customWidth="1"/>
    <col min="11523" max="11530" width="14.42578125" customWidth="1"/>
    <col min="11776" max="11776" width="12.42578125" customWidth="1"/>
    <col min="11777" max="11777" width="54.42578125" customWidth="1"/>
    <col min="11778" max="11778" width="7.7109375" customWidth="1"/>
    <col min="11779" max="11786" width="14.42578125" customWidth="1"/>
    <col min="12032" max="12032" width="12.42578125" customWidth="1"/>
    <col min="12033" max="12033" width="54.42578125" customWidth="1"/>
    <col min="12034" max="12034" width="7.7109375" customWidth="1"/>
    <col min="12035" max="12042" width="14.42578125" customWidth="1"/>
    <col min="12288" max="12288" width="12.42578125" customWidth="1"/>
    <col min="12289" max="12289" width="54.42578125" customWidth="1"/>
    <col min="12290" max="12290" width="7.7109375" customWidth="1"/>
    <col min="12291" max="12298" width="14.42578125" customWidth="1"/>
    <col min="12544" max="12544" width="12.42578125" customWidth="1"/>
    <col min="12545" max="12545" width="54.42578125" customWidth="1"/>
    <col min="12546" max="12546" width="7.7109375" customWidth="1"/>
    <col min="12547" max="12554" width="14.42578125" customWidth="1"/>
    <col min="12800" max="12800" width="12.42578125" customWidth="1"/>
    <col min="12801" max="12801" width="54.42578125" customWidth="1"/>
    <col min="12802" max="12802" width="7.7109375" customWidth="1"/>
    <col min="12803" max="12810" width="14.42578125" customWidth="1"/>
    <col min="13056" max="13056" width="12.42578125" customWidth="1"/>
    <col min="13057" max="13057" width="54.42578125" customWidth="1"/>
    <col min="13058" max="13058" width="7.7109375" customWidth="1"/>
    <col min="13059" max="13066" width="14.42578125" customWidth="1"/>
    <col min="13312" max="13312" width="12.42578125" customWidth="1"/>
    <col min="13313" max="13313" width="54.42578125" customWidth="1"/>
    <col min="13314" max="13314" width="7.7109375" customWidth="1"/>
    <col min="13315" max="13322" width="14.42578125" customWidth="1"/>
    <col min="13568" max="13568" width="12.42578125" customWidth="1"/>
    <col min="13569" max="13569" width="54.42578125" customWidth="1"/>
    <col min="13570" max="13570" width="7.7109375" customWidth="1"/>
    <col min="13571" max="13578" width="14.42578125" customWidth="1"/>
    <col min="13824" max="13824" width="12.42578125" customWidth="1"/>
    <col min="13825" max="13825" width="54.42578125" customWidth="1"/>
    <col min="13826" max="13826" width="7.7109375" customWidth="1"/>
    <col min="13827" max="13834" width="14.42578125" customWidth="1"/>
    <col min="14080" max="14080" width="12.42578125" customWidth="1"/>
    <col min="14081" max="14081" width="54.42578125" customWidth="1"/>
    <col min="14082" max="14082" width="7.7109375" customWidth="1"/>
    <col min="14083" max="14090" width="14.42578125" customWidth="1"/>
    <col min="14336" max="14336" width="12.42578125" customWidth="1"/>
    <col min="14337" max="14337" width="54.42578125" customWidth="1"/>
    <col min="14338" max="14338" width="7.7109375" customWidth="1"/>
    <col min="14339" max="14346" width="14.42578125" customWidth="1"/>
    <col min="14592" max="14592" width="12.42578125" customWidth="1"/>
    <col min="14593" max="14593" width="54.42578125" customWidth="1"/>
    <col min="14594" max="14594" width="7.7109375" customWidth="1"/>
    <col min="14595" max="14602" width="14.42578125" customWidth="1"/>
    <col min="14848" max="14848" width="12.42578125" customWidth="1"/>
    <col min="14849" max="14849" width="54.42578125" customWidth="1"/>
    <col min="14850" max="14850" width="7.7109375" customWidth="1"/>
    <col min="14851" max="14858" width="14.42578125" customWidth="1"/>
    <col min="15104" max="15104" width="12.42578125" customWidth="1"/>
    <col min="15105" max="15105" width="54.42578125" customWidth="1"/>
    <col min="15106" max="15106" width="7.7109375" customWidth="1"/>
    <col min="15107" max="15114" width="14.42578125" customWidth="1"/>
    <col min="15360" max="15360" width="12.42578125" customWidth="1"/>
    <col min="15361" max="15361" width="54.42578125" customWidth="1"/>
    <col min="15362" max="15362" width="7.7109375" customWidth="1"/>
    <col min="15363" max="15370" width="14.42578125" customWidth="1"/>
    <col min="15616" max="15616" width="12.42578125" customWidth="1"/>
    <col min="15617" max="15617" width="54.42578125" customWidth="1"/>
    <col min="15618" max="15618" width="7.7109375" customWidth="1"/>
    <col min="15619" max="15626" width="14.42578125" customWidth="1"/>
    <col min="15872" max="15872" width="12.42578125" customWidth="1"/>
    <col min="15873" max="15873" width="54.42578125" customWidth="1"/>
    <col min="15874" max="15874" width="7.7109375" customWidth="1"/>
    <col min="15875" max="15882" width="14.42578125" customWidth="1"/>
    <col min="16128" max="16128" width="12.42578125" customWidth="1"/>
    <col min="16129" max="16129" width="54.42578125" customWidth="1"/>
    <col min="16130" max="16130" width="7.7109375" customWidth="1"/>
    <col min="16131" max="16138" width="14.42578125" customWidth="1"/>
  </cols>
  <sheetData>
    <row r="1" spans="1:15" s="16" customFormat="1" ht="18" x14ac:dyDescent="0.25">
      <c r="A1" s="256" t="str">
        <f>+'Estado Flujo de Efectivo'!A1:E1</f>
        <v>CONSEJO NACIONAL DE INVESTIGACION DE SALUD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5" s="16" customFormat="1" ht="18" x14ac:dyDescent="0.25">
      <c r="A2" s="256" t="str">
        <f>+EstadoResultados_Rendimiento!A2</f>
        <v>Al 30 de junio 2017</v>
      </c>
      <c r="B2" s="256"/>
      <c r="C2" s="256"/>
      <c r="D2" s="256"/>
      <c r="E2" s="256"/>
      <c r="F2" s="256"/>
      <c r="G2" s="256"/>
      <c r="H2" s="256"/>
      <c r="I2" s="256"/>
      <c r="J2" s="256"/>
    </row>
    <row r="3" spans="1:15" s="16" customFormat="1" ht="18" x14ac:dyDescent="0.25">
      <c r="A3" s="236"/>
      <c r="B3" s="144"/>
      <c r="C3" s="145"/>
      <c r="D3" s="145"/>
      <c r="E3" s="145"/>
      <c r="F3" s="145"/>
      <c r="G3" s="145"/>
      <c r="H3" s="145"/>
      <c r="I3" s="145"/>
      <c r="J3" s="145"/>
    </row>
    <row r="4" spans="1:15" s="141" customFormat="1" ht="18" x14ac:dyDescent="0.25">
      <c r="A4" s="256" t="s">
        <v>1174</v>
      </c>
      <c r="B4" s="256"/>
      <c r="C4" s="256"/>
      <c r="D4" s="256"/>
      <c r="E4" s="256"/>
      <c r="F4" s="256"/>
      <c r="G4" s="256"/>
      <c r="H4" s="256"/>
      <c r="I4" s="256"/>
      <c r="J4" s="256"/>
    </row>
    <row r="5" spans="1:15" s="141" customFormat="1" ht="18" x14ac:dyDescent="0.25">
      <c r="A5" s="256" t="s">
        <v>1175</v>
      </c>
      <c r="B5" s="256"/>
      <c r="C5" s="256"/>
      <c r="D5" s="256"/>
      <c r="E5" s="256"/>
      <c r="F5" s="256"/>
      <c r="G5" s="256"/>
      <c r="H5" s="256"/>
      <c r="I5" s="256"/>
      <c r="J5" s="256"/>
    </row>
    <row r="6" spans="1:15" s="142" customFormat="1" ht="18" customHeight="1" thickBot="1" x14ac:dyDescent="0.3">
      <c r="B6" s="174"/>
      <c r="C6" s="174"/>
      <c r="D6" s="174"/>
      <c r="E6" s="174"/>
      <c r="F6" s="174"/>
      <c r="G6" s="174"/>
      <c r="H6" s="174"/>
      <c r="I6" s="174"/>
      <c r="J6" s="173" t="s">
        <v>1176</v>
      </c>
    </row>
    <row r="7" spans="1:15" s="20" customFormat="1" ht="15" customHeight="1" x14ac:dyDescent="0.25">
      <c r="A7" s="257" t="s">
        <v>1177</v>
      </c>
      <c r="B7" s="259"/>
      <c r="C7" s="261" t="s">
        <v>99</v>
      </c>
      <c r="D7" s="263" t="s">
        <v>1178</v>
      </c>
      <c r="E7" s="263" t="s">
        <v>472</v>
      </c>
      <c r="F7" s="263" t="s">
        <v>479</v>
      </c>
      <c r="G7" s="263" t="s">
        <v>105</v>
      </c>
      <c r="H7" s="263" t="s">
        <v>1179</v>
      </c>
      <c r="I7" s="263" t="s">
        <v>1180</v>
      </c>
      <c r="J7" s="265" t="s">
        <v>1181</v>
      </c>
      <c r="K7" s="136"/>
      <c r="L7" s="136"/>
      <c r="M7" s="136"/>
      <c r="N7" s="136"/>
      <c r="O7" s="136"/>
    </row>
    <row r="8" spans="1:15" s="21" customFormat="1" ht="42.75" customHeight="1" thickBot="1" x14ac:dyDescent="0.3">
      <c r="A8" s="258"/>
      <c r="B8" s="260"/>
      <c r="C8" s="262"/>
      <c r="D8" s="264"/>
      <c r="E8" s="264"/>
      <c r="F8" s="264"/>
      <c r="G8" s="264"/>
      <c r="H8" s="264"/>
      <c r="I8" s="264"/>
      <c r="J8" s="266"/>
      <c r="K8" s="143"/>
      <c r="L8" s="143"/>
      <c r="M8" s="143"/>
      <c r="N8" s="143"/>
      <c r="O8" s="143"/>
    </row>
    <row r="9" spans="1:15" s="147" customFormat="1" ht="12.75" x14ac:dyDescent="0.2">
      <c r="A9" s="186" t="s">
        <v>1182</v>
      </c>
      <c r="B9" s="146"/>
      <c r="C9" s="149">
        <v>0</v>
      </c>
      <c r="D9" s="149">
        <v>0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87">
        <f t="shared" ref="J9:J19" si="0">SUM(C9:I9)</f>
        <v>0</v>
      </c>
    </row>
    <row r="10" spans="1:15" s="147" customFormat="1" ht="12.75" x14ac:dyDescent="0.2">
      <c r="A10" s="186" t="s">
        <v>101</v>
      </c>
      <c r="B10" s="146"/>
      <c r="C10" s="146">
        <f>+BalanceGeneral_Situacion!D170</f>
        <v>356400</v>
      </c>
      <c r="D10" s="146"/>
      <c r="E10" s="146"/>
      <c r="F10" s="146"/>
      <c r="G10" s="146"/>
      <c r="H10" s="146"/>
      <c r="I10" s="146"/>
      <c r="J10" s="188">
        <f t="shared" si="0"/>
        <v>356400</v>
      </c>
    </row>
    <row r="11" spans="1:15" s="147" customFormat="1" ht="12.75" x14ac:dyDescent="0.2">
      <c r="A11" s="186" t="s">
        <v>463</v>
      </c>
      <c r="B11" s="146"/>
      <c r="C11" s="149">
        <v>0</v>
      </c>
      <c r="D11" s="149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87">
        <f t="shared" si="0"/>
        <v>0</v>
      </c>
    </row>
    <row r="12" spans="1:15" s="147" customFormat="1" ht="12.75" x14ac:dyDescent="0.2">
      <c r="A12" s="186" t="s">
        <v>468</v>
      </c>
      <c r="B12" s="146"/>
      <c r="C12" s="149">
        <v>0</v>
      </c>
      <c r="D12" s="149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87">
        <f t="shared" si="0"/>
        <v>0</v>
      </c>
    </row>
    <row r="13" spans="1:15" s="147" customFormat="1" ht="12.75" x14ac:dyDescent="0.2">
      <c r="A13" s="186" t="s">
        <v>470</v>
      </c>
      <c r="B13" s="146"/>
      <c r="C13" s="149">
        <v>0</v>
      </c>
      <c r="D13" s="149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87">
        <f t="shared" si="0"/>
        <v>0</v>
      </c>
    </row>
    <row r="14" spans="1:15" s="148" customFormat="1" ht="12.75" x14ac:dyDescent="0.2">
      <c r="A14" s="186" t="s">
        <v>475</v>
      </c>
      <c r="B14" s="146"/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87">
        <f t="shared" si="0"/>
        <v>0</v>
      </c>
    </row>
    <row r="15" spans="1:15" s="148" customFormat="1" ht="12.75" x14ac:dyDescent="0.2">
      <c r="A15" s="186" t="s">
        <v>477</v>
      </c>
      <c r="B15" s="146"/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87">
        <f t="shared" si="0"/>
        <v>0</v>
      </c>
    </row>
    <row r="16" spans="1:15" s="148" customFormat="1" ht="12.75" x14ac:dyDescent="0.2">
      <c r="A16" s="186" t="s">
        <v>482</v>
      </c>
      <c r="B16" s="146"/>
      <c r="C16" s="150">
        <v>0</v>
      </c>
      <c r="D16" s="150">
        <v>0</v>
      </c>
      <c r="E16" s="150">
        <v>0</v>
      </c>
      <c r="F16" s="150">
        <v>0</v>
      </c>
      <c r="G16" s="149">
        <v>0</v>
      </c>
      <c r="H16" s="149">
        <v>0</v>
      </c>
      <c r="I16" s="149">
        <v>0</v>
      </c>
      <c r="J16" s="187">
        <f t="shared" si="0"/>
        <v>0</v>
      </c>
    </row>
    <row r="17" spans="1:15" s="148" customFormat="1" ht="25.5" x14ac:dyDescent="0.2">
      <c r="A17" s="186" t="s">
        <v>484</v>
      </c>
      <c r="B17" s="146"/>
      <c r="C17" s="150">
        <v>0</v>
      </c>
      <c r="D17" s="150">
        <v>0</v>
      </c>
      <c r="E17" s="150">
        <v>0</v>
      </c>
      <c r="F17" s="150">
        <v>0</v>
      </c>
      <c r="G17" s="149">
        <v>0</v>
      </c>
      <c r="H17" s="149">
        <v>0</v>
      </c>
      <c r="I17" s="149">
        <v>0</v>
      </c>
      <c r="J17" s="187">
        <f t="shared" si="0"/>
        <v>0</v>
      </c>
    </row>
    <row r="18" spans="1:15" s="148" customFormat="1" ht="25.5" x14ac:dyDescent="0.2">
      <c r="A18" s="186" t="s">
        <v>486</v>
      </c>
      <c r="B18" s="146"/>
      <c r="C18" s="150">
        <v>0</v>
      </c>
      <c r="D18" s="150">
        <v>0</v>
      </c>
      <c r="E18" s="150">
        <v>0</v>
      </c>
      <c r="F18" s="150">
        <v>0</v>
      </c>
      <c r="G18" s="149">
        <v>0</v>
      </c>
      <c r="H18" s="149">
        <v>0</v>
      </c>
      <c r="I18" s="149">
        <v>0</v>
      </c>
      <c r="J18" s="187">
        <f t="shared" si="0"/>
        <v>0</v>
      </c>
    </row>
    <row r="19" spans="1:15" s="148" customFormat="1" ht="12.75" x14ac:dyDescent="0.2">
      <c r="A19" s="186" t="s">
        <v>488</v>
      </c>
      <c r="B19" s="146"/>
      <c r="C19" s="150">
        <v>0</v>
      </c>
      <c r="D19" s="150">
        <v>0</v>
      </c>
      <c r="E19" s="150">
        <v>0</v>
      </c>
      <c r="F19" s="150">
        <v>0</v>
      </c>
      <c r="G19" s="149">
        <v>0</v>
      </c>
      <c r="H19" s="149">
        <v>0</v>
      </c>
      <c r="I19" s="149">
        <v>0</v>
      </c>
      <c r="J19" s="187">
        <f t="shared" si="0"/>
        <v>0</v>
      </c>
    </row>
    <row r="20" spans="1:15" s="148" customFormat="1" ht="12.75" x14ac:dyDescent="0.2">
      <c r="A20" s="186" t="s">
        <v>107</v>
      </c>
      <c r="B20" s="146"/>
      <c r="C20" s="150">
        <v>0</v>
      </c>
      <c r="D20" s="150">
        <v>0</v>
      </c>
      <c r="E20" s="150">
        <v>0</v>
      </c>
      <c r="F20" s="150">
        <v>0</v>
      </c>
      <c r="G20" s="146">
        <f>+BalanceGeneral_Situacion!D184</f>
        <v>63235126</v>
      </c>
      <c r="H20" s="150">
        <v>0</v>
      </c>
      <c r="I20" s="150">
        <v>0</v>
      </c>
      <c r="J20" s="188">
        <f>SUM(C20:I20)</f>
        <v>63235126</v>
      </c>
    </row>
    <row r="21" spans="1:15" s="148" customFormat="1" ht="12.75" x14ac:dyDescent="0.2">
      <c r="A21" s="186" t="s">
        <v>491</v>
      </c>
      <c r="B21" s="146"/>
      <c r="C21" s="150">
        <v>0</v>
      </c>
      <c r="D21" s="150">
        <v>0</v>
      </c>
      <c r="E21" s="150">
        <v>0</v>
      </c>
      <c r="F21" s="150">
        <v>0</v>
      </c>
      <c r="G21" s="146">
        <f>+BalanceGeneral_Situacion!D185</f>
        <v>184858</v>
      </c>
      <c r="H21" s="150">
        <v>0</v>
      </c>
      <c r="I21" s="150">
        <v>0</v>
      </c>
      <c r="J21" s="188">
        <f t="shared" ref="J21" si="1">SUM(C21:I21)</f>
        <v>184858</v>
      </c>
    </row>
    <row r="22" spans="1:15" s="148" customFormat="1" ht="25.5" x14ac:dyDescent="0.2">
      <c r="A22" s="186" t="s">
        <v>498</v>
      </c>
      <c r="B22" s="146"/>
      <c r="C22" s="150">
        <v>0</v>
      </c>
      <c r="D22" s="150">
        <v>0</v>
      </c>
      <c r="E22" s="150">
        <v>0</v>
      </c>
      <c r="F22" s="150">
        <v>0</v>
      </c>
      <c r="G22" s="149">
        <v>0</v>
      </c>
      <c r="H22" s="150">
        <v>0</v>
      </c>
      <c r="I22" s="150">
        <v>0</v>
      </c>
      <c r="J22" s="187">
        <f>SUM(C22:I22)</f>
        <v>0</v>
      </c>
    </row>
    <row r="23" spans="1:15" s="148" customFormat="1" ht="25.5" x14ac:dyDescent="0.2">
      <c r="A23" s="186" t="s">
        <v>500</v>
      </c>
      <c r="B23" s="146"/>
      <c r="C23" s="150">
        <v>0</v>
      </c>
      <c r="D23" s="150">
        <v>0</v>
      </c>
      <c r="E23" s="150">
        <v>0</v>
      </c>
      <c r="F23" s="150">
        <v>0</v>
      </c>
      <c r="G23" s="149">
        <v>0</v>
      </c>
      <c r="H23" s="150">
        <v>0</v>
      </c>
      <c r="I23" s="150">
        <v>0</v>
      </c>
      <c r="J23" s="187">
        <f t="shared" ref="J23:J27" si="2">SUM(C23:I23)</f>
        <v>0</v>
      </c>
    </row>
    <row r="24" spans="1:15" s="148" customFormat="1" ht="12.75" x14ac:dyDescent="0.2">
      <c r="A24" s="186" t="s">
        <v>505</v>
      </c>
      <c r="B24" s="146"/>
      <c r="C24" s="150">
        <v>0</v>
      </c>
      <c r="D24" s="150">
        <v>0</v>
      </c>
      <c r="E24" s="150">
        <v>0</v>
      </c>
      <c r="F24" s="150">
        <v>0</v>
      </c>
      <c r="G24" s="149">
        <v>0</v>
      </c>
      <c r="H24" s="149">
        <v>0</v>
      </c>
      <c r="I24" s="149">
        <v>0</v>
      </c>
      <c r="J24" s="187">
        <f t="shared" si="2"/>
        <v>0</v>
      </c>
    </row>
    <row r="25" spans="1:15" s="148" customFormat="1" ht="25.5" x14ac:dyDescent="0.2">
      <c r="A25" s="186" t="s">
        <v>507</v>
      </c>
      <c r="B25" s="146"/>
      <c r="C25" s="150">
        <v>0</v>
      </c>
      <c r="D25" s="150">
        <v>0</v>
      </c>
      <c r="E25" s="150">
        <v>0</v>
      </c>
      <c r="F25" s="150">
        <v>0</v>
      </c>
      <c r="G25" s="149">
        <v>0</v>
      </c>
      <c r="H25" s="149">
        <v>0</v>
      </c>
      <c r="I25" s="149">
        <v>0</v>
      </c>
      <c r="J25" s="187">
        <f t="shared" si="2"/>
        <v>0</v>
      </c>
    </row>
    <row r="26" spans="1:15" s="148" customFormat="1" ht="12.75" x14ac:dyDescent="0.2">
      <c r="A26" s="186" t="s">
        <v>509</v>
      </c>
      <c r="B26" s="146"/>
      <c r="C26" s="149">
        <v>0</v>
      </c>
      <c r="D26" s="149">
        <v>0</v>
      </c>
      <c r="E26" s="149">
        <v>0</v>
      </c>
      <c r="F26" s="149">
        <v>0</v>
      </c>
      <c r="G26" s="149">
        <v>0</v>
      </c>
      <c r="H26" s="149">
        <v>0</v>
      </c>
      <c r="I26" s="149">
        <v>0</v>
      </c>
      <c r="J26" s="187">
        <f t="shared" si="2"/>
        <v>0</v>
      </c>
    </row>
    <row r="27" spans="1:15" s="148" customFormat="1" ht="26.25" thickBot="1" x14ac:dyDescent="0.25">
      <c r="A27" s="186" t="s">
        <v>511</v>
      </c>
      <c r="B27" s="146"/>
      <c r="C27" s="149">
        <v>0</v>
      </c>
      <c r="D27" s="149">
        <v>0</v>
      </c>
      <c r="E27" s="149">
        <v>0</v>
      </c>
      <c r="F27" s="149">
        <v>0</v>
      </c>
      <c r="G27" s="149">
        <v>0</v>
      </c>
      <c r="H27" s="149">
        <v>0</v>
      </c>
      <c r="I27" s="149">
        <v>0</v>
      </c>
      <c r="J27" s="187">
        <f t="shared" si="2"/>
        <v>0</v>
      </c>
    </row>
    <row r="28" spans="1:15" s="20" customFormat="1" ht="33.75" customHeight="1" thickBot="1" x14ac:dyDescent="0.3">
      <c r="A28" s="69" t="s">
        <v>1183</v>
      </c>
      <c r="B28" s="70"/>
      <c r="C28" s="71">
        <f>SUM(C10:C27)</f>
        <v>356400</v>
      </c>
      <c r="D28" s="71">
        <f t="shared" ref="D28:J28" si="3">SUM(D10:D27)</f>
        <v>0</v>
      </c>
      <c r="E28" s="71">
        <f t="shared" si="3"/>
        <v>0</v>
      </c>
      <c r="F28" s="71">
        <f t="shared" si="3"/>
        <v>0</v>
      </c>
      <c r="G28" s="71">
        <f t="shared" si="3"/>
        <v>63419984</v>
      </c>
      <c r="H28" s="71">
        <f t="shared" si="3"/>
        <v>0</v>
      </c>
      <c r="I28" s="71">
        <f t="shared" si="3"/>
        <v>0</v>
      </c>
      <c r="J28" s="72">
        <f t="shared" si="3"/>
        <v>63776384</v>
      </c>
      <c r="K28" s="136"/>
      <c r="L28" s="136"/>
      <c r="M28" s="136"/>
      <c r="N28" s="136"/>
      <c r="O28" s="136"/>
    </row>
    <row r="29" spans="1:15" s="20" customFormat="1" ht="27.75" customHeight="1" thickBot="1" x14ac:dyDescent="0.3">
      <c r="A29" s="73" t="s">
        <v>1184</v>
      </c>
      <c r="B29" s="74"/>
      <c r="C29" s="71">
        <f>+C28</f>
        <v>356400</v>
      </c>
      <c r="D29" s="71">
        <f t="shared" ref="D29:J29" si="4">+D28</f>
        <v>0</v>
      </c>
      <c r="E29" s="71">
        <f t="shared" si="4"/>
        <v>0</v>
      </c>
      <c r="F29" s="71">
        <f t="shared" si="4"/>
        <v>0</v>
      </c>
      <c r="G29" s="71">
        <f t="shared" si="4"/>
        <v>63419984</v>
      </c>
      <c r="H29" s="71">
        <f t="shared" si="4"/>
        <v>0</v>
      </c>
      <c r="I29" s="71">
        <f t="shared" si="4"/>
        <v>0</v>
      </c>
      <c r="J29" s="72">
        <f t="shared" si="4"/>
        <v>63776384</v>
      </c>
      <c r="K29" s="136"/>
      <c r="L29" s="136"/>
      <c r="M29" s="136"/>
      <c r="N29" s="136"/>
      <c r="O29" s="136"/>
    </row>
    <row r="30" spans="1:15" s="16" customFormat="1" ht="15" customHeight="1" x14ac:dyDescent="0.25">
      <c r="A30" s="137" t="s">
        <v>1185</v>
      </c>
      <c r="B30" s="137"/>
      <c r="C30" s="138"/>
      <c r="D30" s="139"/>
      <c r="E30" s="139"/>
      <c r="F30" s="139"/>
      <c r="G30" s="139"/>
      <c r="H30" s="29"/>
      <c r="I30" s="29"/>
      <c r="J30" s="29">
        <f>+J29-BalanceGeneral_Situacion!D167</f>
        <v>0</v>
      </c>
    </row>
    <row r="31" spans="1:15" s="16" customFormat="1" x14ac:dyDescent="0.25">
      <c r="C31" s="29"/>
      <c r="D31" s="139"/>
      <c r="E31" s="139"/>
      <c r="F31" s="139"/>
      <c r="G31" s="139"/>
      <c r="H31" s="29"/>
      <c r="I31" s="29"/>
      <c r="J31" s="29"/>
    </row>
    <row r="32" spans="1:15" s="16" customFormat="1" x14ac:dyDescent="0.25">
      <c r="A32" s="40" t="s">
        <v>180</v>
      </c>
      <c r="B32" s="29"/>
      <c r="D32" s="16" t="s">
        <v>181</v>
      </c>
      <c r="G32" s="29"/>
      <c r="H32" s="29"/>
      <c r="I32" s="29"/>
      <c r="J32" s="29"/>
      <c r="K32" s="29"/>
      <c r="L32" s="29"/>
      <c r="M32" s="29"/>
      <c r="N32" s="29"/>
      <c r="O32" s="29"/>
    </row>
    <row r="33" spans="1:14" s="16" customFormat="1" x14ac:dyDescent="0.25">
      <c r="A33" s="29"/>
      <c r="B33" s="16" t="s">
        <v>182</v>
      </c>
      <c r="E33" s="16" t="s">
        <v>183</v>
      </c>
      <c r="F33" s="29"/>
      <c r="G33" s="29"/>
      <c r="H33" s="29"/>
      <c r="I33" s="29"/>
      <c r="J33" s="29"/>
      <c r="K33" s="29"/>
      <c r="L33" s="29"/>
      <c r="M33" s="29"/>
      <c r="N33" s="29"/>
    </row>
    <row r="34" spans="1:14" s="16" customFormat="1" x14ac:dyDescent="0.25">
      <c r="B34" s="140"/>
      <c r="C34" s="29"/>
      <c r="D34" s="139"/>
      <c r="E34" s="139"/>
      <c r="F34" s="139"/>
      <c r="G34" s="139"/>
      <c r="H34" s="29"/>
      <c r="I34" s="29"/>
      <c r="J34" s="29"/>
    </row>
    <row r="35" spans="1:14" s="16" customFormat="1" x14ac:dyDescent="0.25">
      <c r="C35" s="29"/>
      <c r="D35" s="139"/>
      <c r="E35" s="139"/>
      <c r="F35" s="139"/>
      <c r="G35" s="139"/>
      <c r="H35" s="29"/>
      <c r="I35" s="29"/>
      <c r="J35" s="29"/>
    </row>
    <row r="36" spans="1:14" s="16" customFormat="1" x14ac:dyDescent="0.25">
      <c r="C36" s="29"/>
      <c r="D36" s="139"/>
      <c r="E36" s="139"/>
      <c r="F36" s="139"/>
      <c r="G36" s="139"/>
      <c r="H36" s="29"/>
      <c r="I36" s="29"/>
      <c r="J36" s="29"/>
    </row>
    <row r="37" spans="1:14" s="16" customFormat="1" x14ac:dyDescent="0.25">
      <c r="C37" s="29"/>
      <c r="D37" s="139"/>
      <c r="E37" s="139"/>
      <c r="F37" s="139"/>
      <c r="G37" s="139"/>
      <c r="H37" s="29"/>
      <c r="I37" s="29"/>
      <c r="J37" s="29"/>
    </row>
    <row r="38" spans="1:14" s="16" customFormat="1" x14ac:dyDescent="0.25">
      <c r="C38" s="29"/>
      <c r="D38" s="139"/>
      <c r="E38" s="139"/>
      <c r="F38" s="139"/>
      <c r="G38" s="139"/>
      <c r="H38" s="29"/>
      <c r="I38" s="29"/>
      <c r="J38" s="29"/>
    </row>
    <row r="39" spans="1:14" s="16" customFormat="1" x14ac:dyDescent="0.25">
      <c r="C39" s="29"/>
      <c r="D39" s="139"/>
      <c r="E39" s="139"/>
      <c r="F39" s="139"/>
      <c r="G39" s="139"/>
      <c r="H39" s="29"/>
      <c r="I39" s="29"/>
      <c r="J39" s="29"/>
    </row>
    <row r="40" spans="1:14" s="16" customFormat="1" x14ac:dyDescent="0.25">
      <c r="C40" s="29"/>
      <c r="D40" s="139"/>
      <c r="E40" s="139"/>
      <c r="F40" s="139"/>
      <c r="G40" s="139"/>
      <c r="H40" s="29"/>
      <c r="I40" s="29"/>
      <c r="J40" s="29"/>
    </row>
    <row r="41" spans="1:14" s="16" customFormat="1" x14ac:dyDescent="0.25">
      <c r="C41" s="29"/>
      <c r="D41" s="139"/>
      <c r="E41" s="139"/>
      <c r="F41" s="139"/>
      <c r="G41" s="139"/>
      <c r="H41" s="29"/>
      <c r="I41" s="29"/>
      <c r="J41" s="29"/>
    </row>
    <row r="42" spans="1:14" s="16" customFormat="1" x14ac:dyDescent="0.25">
      <c r="C42" s="29"/>
      <c r="D42" s="139"/>
      <c r="E42" s="139"/>
      <c r="F42" s="139"/>
      <c r="G42" s="139"/>
      <c r="H42" s="29"/>
      <c r="I42" s="29"/>
      <c r="J42" s="29"/>
    </row>
    <row r="43" spans="1:14" s="16" customFormat="1" x14ac:dyDescent="0.25">
      <c r="C43" s="29"/>
      <c r="D43" s="139"/>
      <c r="E43" s="139"/>
      <c r="F43" s="139"/>
      <c r="G43" s="139"/>
      <c r="H43" s="29"/>
      <c r="I43" s="29"/>
      <c r="J43" s="29"/>
    </row>
    <row r="44" spans="1:14" s="16" customFormat="1" x14ac:dyDescent="0.25">
      <c r="C44" s="29"/>
      <c r="D44" s="139"/>
      <c r="E44" s="139"/>
      <c r="F44" s="139"/>
      <c r="G44" s="139"/>
      <c r="H44" s="29"/>
      <c r="I44" s="29"/>
      <c r="J44" s="29"/>
    </row>
    <row r="45" spans="1:14" s="16" customFormat="1" x14ac:dyDescent="0.25">
      <c r="C45" s="29"/>
      <c r="D45" s="139"/>
      <c r="E45" s="139"/>
      <c r="F45" s="139"/>
      <c r="G45" s="139"/>
      <c r="H45" s="29"/>
      <c r="I45" s="29"/>
      <c r="J45" s="29"/>
    </row>
    <row r="46" spans="1:14" s="16" customFormat="1" x14ac:dyDescent="0.25">
      <c r="C46" s="29"/>
      <c r="D46" s="139"/>
      <c r="E46" s="139"/>
      <c r="F46" s="139"/>
      <c r="G46" s="139"/>
      <c r="H46" s="29"/>
      <c r="I46" s="29"/>
      <c r="J46" s="29"/>
    </row>
    <row r="47" spans="1:14" s="16" customFormat="1" x14ac:dyDescent="0.25">
      <c r="C47" s="29"/>
      <c r="D47" s="139"/>
      <c r="E47" s="139"/>
      <c r="F47" s="139"/>
      <c r="G47" s="139"/>
      <c r="H47" s="29"/>
      <c r="I47" s="29"/>
      <c r="J47" s="29"/>
    </row>
    <row r="48" spans="1:14" s="16" customFormat="1" x14ac:dyDescent="0.25">
      <c r="C48" s="29"/>
      <c r="D48" s="139"/>
      <c r="E48" s="139"/>
      <c r="F48" s="139"/>
      <c r="G48" s="139"/>
      <c r="H48" s="29"/>
      <c r="I48" s="29"/>
      <c r="J48" s="29"/>
    </row>
    <row r="49" spans="3:10" s="16" customFormat="1" x14ac:dyDescent="0.25">
      <c r="C49" s="29"/>
      <c r="D49" s="139"/>
      <c r="E49" s="139"/>
      <c r="F49" s="139"/>
      <c r="G49" s="139"/>
      <c r="H49" s="29"/>
      <c r="I49" s="29"/>
      <c r="J49" s="29"/>
    </row>
    <row r="50" spans="3:10" s="16" customFormat="1" x14ac:dyDescent="0.25">
      <c r="C50" s="29"/>
      <c r="D50" s="139"/>
      <c r="E50" s="139"/>
      <c r="F50" s="139"/>
      <c r="G50" s="139"/>
      <c r="H50" s="29"/>
      <c r="I50" s="29"/>
      <c r="J50" s="29"/>
    </row>
    <row r="51" spans="3:10" s="16" customFormat="1" x14ac:dyDescent="0.25">
      <c r="C51" s="29"/>
      <c r="D51" s="139"/>
      <c r="E51" s="139"/>
      <c r="F51" s="139"/>
      <c r="G51" s="139"/>
      <c r="H51" s="29"/>
      <c r="I51" s="29"/>
      <c r="J51" s="29"/>
    </row>
  </sheetData>
  <protectedRanges>
    <protectedRange sqref="B33:F33" name="Rango12"/>
    <protectedRange sqref="G20:G21" name="Rango6"/>
    <protectedRange sqref="C10" name="Rango2"/>
    <protectedRange sqref="J10 J20:J21" name="Rango9"/>
    <protectedRange sqref="C28:J28" name="Rango10"/>
    <protectedRange sqref="C29:J29" name="Rango11"/>
  </protectedRanges>
  <mergeCells count="14">
    <mergeCell ref="A1:J1"/>
    <mergeCell ref="A2:J2"/>
    <mergeCell ref="A4:J4"/>
    <mergeCell ref="A5:J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6"/>
  <sheetViews>
    <sheetView workbookViewId="0">
      <selection activeCell="G18" sqref="G18"/>
    </sheetView>
  </sheetViews>
  <sheetFormatPr baseColWidth="10" defaultColWidth="11.42578125" defaultRowHeight="15" x14ac:dyDescent="0.25"/>
  <cols>
    <col min="1" max="1" width="5.7109375" customWidth="1"/>
    <col min="2" max="2" width="28.5703125" customWidth="1"/>
    <col min="3" max="4" width="25.7109375" style="17" bestFit="1" customWidth="1"/>
    <col min="5" max="5" width="12" style="17" bestFit="1" customWidth="1"/>
    <col min="6" max="7" width="25.7109375" style="17" bestFit="1" customWidth="1"/>
    <col min="8" max="8" width="21.28515625" bestFit="1" customWidth="1"/>
    <col min="9" max="9" width="9.140625" style="28" customWidth="1"/>
    <col min="10" max="10" width="9.42578125" style="28" customWidth="1"/>
    <col min="11" max="33" width="11.42578125" style="16"/>
    <col min="257" max="257" width="5.7109375" customWidth="1"/>
    <col min="258" max="258" width="28.5703125" customWidth="1"/>
    <col min="259" max="259" width="9.7109375" customWidth="1"/>
    <col min="260" max="260" width="8.140625" customWidth="1"/>
    <col min="262" max="262" width="10.140625" customWidth="1"/>
    <col min="263" max="263" width="8.42578125" customWidth="1"/>
    <col min="264" max="264" width="7.28515625" customWidth="1"/>
    <col min="265" max="265" width="9.140625" customWidth="1"/>
    <col min="266" max="266" width="9.42578125" customWidth="1"/>
    <col min="513" max="513" width="5.7109375" customWidth="1"/>
    <col min="514" max="514" width="28.5703125" customWidth="1"/>
    <col min="515" max="515" width="9.7109375" customWidth="1"/>
    <col min="516" max="516" width="8.140625" customWidth="1"/>
    <col min="518" max="518" width="10.140625" customWidth="1"/>
    <col min="519" max="519" width="8.42578125" customWidth="1"/>
    <col min="520" max="520" width="7.28515625" customWidth="1"/>
    <col min="521" max="521" width="9.140625" customWidth="1"/>
    <col min="522" max="522" width="9.42578125" customWidth="1"/>
    <col min="769" max="769" width="5.7109375" customWidth="1"/>
    <col min="770" max="770" width="28.5703125" customWidth="1"/>
    <col min="771" max="771" width="9.7109375" customWidth="1"/>
    <col min="772" max="772" width="8.140625" customWidth="1"/>
    <col min="774" max="774" width="10.140625" customWidth="1"/>
    <col min="775" max="775" width="8.42578125" customWidth="1"/>
    <col min="776" max="776" width="7.28515625" customWidth="1"/>
    <col min="777" max="777" width="9.140625" customWidth="1"/>
    <col min="778" max="778" width="9.42578125" customWidth="1"/>
    <col min="1025" max="1025" width="5.7109375" customWidth="1"/>
    <col min="1026" max="1026" width="28.5703125" customWidth="1"/>
    <col min="1027" max="1027" width="9.7109375" customWidth="1"/>
    <col min="1028" max="1028" width="8.140625" customWidth="1"/>
    <col min="1030" max="1030" width="10.140625" customWidth="1"/>
    <col min="1031" max="1031" width="8.42578125" customWidth="1"/>
    <col min="1032" max="1032" width="7.28515625" customWidth="1"/>
    <col min="1033" max="1033" width="9.140625" customWidth="1"/>
    <col min="1034" max="1034" width="9.42578125" customWidth="1"/>
    <col min="1281" max="1281" width="5.7109375" customWidth="1"/>
    <col min="1282" max="1282" width="28.5703125" customWidth="1"/>
    <col min="1283" max="1283" width="9.7109375" customWidth="1"/>
    <col min="1284" max="1284" width="8.140625" customWidth="1"/>
    <col min="1286" max="1286" width="10.140625" customWidth="1"/>
    <col min="1287" max="1287" width="8.42578125" customWidth="1"/>
    <col min="1288" max="1288" width="7.28515625" customWidth="1"/>
    <col min="1289" max="1289" width="9.140625" customWidth="1"/>
    <col min="1290" max="1290" width="9.42578125" customWidth="1"/>
    <col min="1537" max="1537" width="5.7109375" customWidth="1"/>
    <col min="1538" max="1538" width="28.5703125" customWidth="1"/>
    <col min="1539" max="1539" width="9.7109375" customWidth="1"/>
    <col min="1540" max="1540" width="8.140625" customWidth="1"/>
    <col min="1542" max="1542" width="10.140625" customWidth="1"/>
    <col min="1543" max="1543" width="8.42578125" customWidth="1"/>
    <col min="1544" max="1544" width="7.28515625" customWidth="1"/>
    <col min="1545" max="1545" width="9.140625" customWidth="1"/>
    <col min="1546" max="1546" width="9.42578125" customWidth="1"/>
    <col min="1793" max="1793" width="5.7109375" customWidth="1"/>
    <col min="1794" max="1794" width="28.5703125" customWidth="1"/>
    <col min="1795" max="1795" width="9.7109375" customWidth="1"/>
    <col min="1796" max="1796" width="8.140625" customWidth="1"/>
    <col min="1798" max="1798" width="10.140625" customWidth="1"/>
    <col min="1799" max="1799" width="8.42578125" customWidth="1"/>
    <col min="1800" max="1800" width="7.28515625" customWidth="1"/>
    <col min="1801" max="1801" width="9.140625" customWidth="1"/>
    <col min="1802" max="1802" width="9.42578125" customWidth="1"/>
    <col min="2049" max="2049" width="5.7109375" customWidth="1"/>
    <col min="2050" max="2050" width="28.5703125" customWidth="1"/>
    <col min="2051" max="2051" width="9.7109375" customWidth="1"/>
    <col min="2052" max="2052" width="8.140625" customWidth="1"/>
    <col min="2054" max="2054" width="10.140625" customWidth="1"/>
    <col min="2055" max="2055" width="8.42578125" customWidth="1"/>
    <col min="2056" max="2056" width="7.28515625" customWidth="1"/>
    <col min="2057" max="2057" width="9.140625" customWidth="1"/>
    <col min="2058" max="2058" width="9.42578125" customWidth="1"/>
    <col min="2305" max="2305" width="5.7109375" customWidth="1"/>
    <col min="2306" max="2306" width="28.5703125" customWidth="1"/>
    <col min="2307" max="2307" width="9.7109375" customWidth="1"/>
    <col min="2308" max="2308" width="8.140625" customWidth="1"/>
    <col min="2310" max="2310" width="10.140625" customWidth="1"/>
    <col min="2311" max="2311" width="8.42578125" customWidth="1"/>
    <col min="2312" max="2312" width="7.28515625" customWidth="1"/>
    <col min="2313" max="2313" width="9.140625" customWidth="1"/>
    <col min="2314" max="2314" width="9.42578125" customWidth="1"/>
    <col min="2561" max="2561" width="5.7109375" customWidth="1"/>
    <col min="2562" max="2562" width="28.5703125" customWidth="1"/>
    <col min="2563" max="2563" width="9.7109375" customWidth="1"/>
    <col min="2564" max="2564" width="8.140625" customWidth="1"/>
    <col min="2566" max="2566" width="10.140625" customWidth="1"/>
    <col min="2567" max="2567" width="8.42578125" customWidth="1"/>
    <col min="2568" max="2568" width="7.28515625" customWidth="1"/>
    <col min="2569" max="2569" width="9.140625" customWidth="1"/>
    <col min="2570" max="2570" width="9.42578125" customWidth="1"/>
    <col min="2817" max="2817" width="5.7109375" customWidth="1"/>
    <col min="2818" max="2818" width="28.5703125" customWidth="1"/>
    <col min="2819" max="2819" width="9.7109375" customWidth="1"/>
    <col min="2820" max="2820" width="8.140625" customWidth="1"/>
    <col min="2822" max="2822" width="10.140625" customWidth="1"/>
    <col min="2823" max="2823" width="8.42578125" customWidth="1"/>
    <col min="2824" max="2824" width="7.28515625" customWidth="1"/>
    <col min="2825" max="2825" width="9.140625" customWidth="1"/>
    <col min="2826" max="2826" width="9.42578125" customWidth="1"/>
    <col min="3073" max="3073" width="5.7109375" customWidth="1"/>
    <col min="3074" max="3074" width="28.5703125" customWidth="1"/>
    <col min="3075" max="3075" width="9.7109375" customWidth="1"/>
    <col min="3076" max="3076" width="8.140625" customWidth="1"/>
    <col min="3078" max="3078" width="10.140625" customWidth="1"/>
    <col min="3079" max="3079" width="8.42578125" customWidth="1"/>
    <col min="3080" max="3080" width="7.28515625" customWidth="1"/>
    <col min="3081" max="3081" width="9.140625" customWidth="1"/>
    <col min="3082" max="3082" width="9.42578125" customWidth="1"/>
    <col min="3329" max="3329" width="5.7109375" customWidth="1"/>
    <col min="3330" max="3330" width="28.5703125" customWidth="1"/>
    <col min="3331" max="3331" width="9.7109375" customWidth="1"/>
    <col min="3332" max="3332" width="8.140625" customWidth="1"/>
    <col min="3334" max="3334" width="10.140625" customWidth="1"/>
    <col min="3335" max="3335" width="8.42578125" customWidth="1"/>
    <col min="3336" max="3336" width="7.28515625" customWidth="1"/>
    <col min="3337" max="3337" width="9.140625" customWidth="1"/>
    <col min="3338" max="3338" width="9.42578125" customWidth="1"/>
    <col min="3585" max="3585" width="5.7109375" customWidth="1"/>
    <col min="3586" max="3586" width="28.5703125" customWidth="1"/>
    <col min="3587" max="3587" width="9.7109375" customWidth="1"/>
    <col min="3588" max="3588" width="8.140625" customWidth="1"/>
    <col min="3590" max="3590" width="10.140625" customWidth="1"/>
    <col min="3591" max="3591" width="8.42578125" customWidth="1"/>
    <col min="3592" max="3592" width="7.28515625" customWidth="1"/>
    <col min="3593" max="3593" width="9.140625" customWidth="1"/>
    <col min="3594" max="3594" width="9.42578125" customWidth="1"/>
    <col min="3841" max="3841" width="5.7109375" customWidth="1"/>
    <col min="3842" max="3842" width="28.5703125" customWidth="1"/>
    <col min="3843" max="3843" width="9.7109375" customWidth="1"/>
    <col min="3844" max="3844" width="8.140625" customWidth="1"/>
    <col min="3846" max="3846" width="10.140625" customWidth="1"/>
    <col min="3847" max="3847" width="8.42578125" customWidth="1"/>
    <col min="3848" max="3848" width="7.28515625" customWidth="1"/>
    <col min="3849" max="3849" width="9.140625" customWidth="1"/>
    <col min="3850" max="3850" width="9.42578125" customWidth="1"/>
    <col min="4097" max="4097" width="5.7109375" customWidth="1"/>
    <col min="4098" max="4098" width="28.5703125" customWidth="1"/>
    <col min="4099" max="4099" width="9.7109375" customWidth="1"/>
    <col min="4100" max="4100" width="8.140625" customWidth="1"/>
    <col min="4102" max="4102" width="10.140625" customWidth="1"/>
    <col min="4103" max="4103" width="8.42578125" customWidth="1"/>
    <col min="4104" max="4104" width="7.28515625" customWidth="1"/>
    <col min="4105" max="4105" width="9.140625" customWidth="1"/>
    <col min="4106" max="4106" width="9.42578125" customWidth="1"/>
    <col min="4353" max="4353" width="5.7109375" customWidth="1"/>
    <col min="4354" max="4354" width="28.5703125" customWidth="1"/>
    <col min="4355" max="4355" width="9.7109375" customWidth="1"/>
    <col min="4356" max="4356" width="8.140625" customWidth="1"/>
    <col min="4358" max="4358" width="10.140625" customWidth="1"/>
    <col min="4359" max="4359" width="8.42578125" customWidth="1"/>
    <col min="4360" max="4360" width="7.28515625" customWidth="1"/>
    <col min="4361" max="4361" width="9.140625" customWidth="1"/>
    <col min="4362" max="4362" width="9.42578125" customWidth="1"/>
    <col min="4609" max="4609" width="5.7109375" customWidth="1"/>
    <col min="4610" max="4610" width="28.5703125" customWidth="1"/>
    <col min="4611" max="4611" width="9.7109375" customWidth="1"/>
    <col min="4612" max="4612" width="8.140625" customWidth="1"/>
    <col min="4614" max="4614" width="10.140625" customWidth="1"/>
    <col min="4615" max="4615" width="8.42578125" customWidth="1"/>
    <col min="4616" max="4616" width="7.28515625" customWidth="1"/>
    <col min="4617" max="4617" width="9.140625" customWidth="1"/>
    <col min="4618" max="4618" width="9.42578125" customWidth="1"/>
    <col min="4865" max="4865" width="5.7109375" customWidth="1"/>
    <col min="4866" max="4866" width="28.5703125" customWidth="1"/>
    <col min="4867" max="4867" width="9.7109375" customWidth="1"/>
    <col min="4868" max="4868" width="8.140625" customWidth="1"/>
    <col min="4870" max="4870" width="10.140625" customWidth="1"/>
    <col min="4871" max="4871" width="8.42578125" customWidth="1"/>
    <col min="4872" max="4872" width="7.28515625" customWidth="1"/>
    <col min="4873" max="4873" width="9.140625" customWidth="1"/>
    <col min="4874" max="4874" width="9.42578125" customWidth="1"/>
    <col min="5121" max="5121" width="5.7109375" customWidth="1"/>
    <col min="5122" max="5122" width="28.5703125" customWidth="1"/>
    <col min="5123" max="5123" width="9.7109375" customWidth="1"/>
    <col min="5124" max="5124" width="8.140625" customWidth="1"/>
    <col min="5126" max="5126" width="10.140625" customWidth="1"/>
    <col min="5127" max="5127" width="8.42578125" customWidth="1"/>
    <col min="5128" max="5128" width="7.28515625" customWidth="1"/>
    <col min="5129" max="5129" width="9.140625" customWidth="1"/>
    <col min="5130" max="5130" width="9.42578125" customWidth="1"/>
    <col min="5377" max="5377" width="5.7109375" customWidth="1"/>
    <col min="5378" max="5378" width="28.5703125" customWidth="1"/>
    <col min="5379" max="5379" width="9.7109375" customWidth="1"/>
    <col min="5380" max="5380" width="8.140625" customWidth="1"/>
    <col min="5382" max="5382" width="10.140625" customWidth="1"/>
    <col min="5383" max="5383" width="8.42578125" customWidth="1"/>
    <col min="5384" max="5384" width="7.28515625" customWidth="1"/>
    <col min="5385" max="5385" width="9.140625" customWidth="1"/>
    <col min="5386" max="5386" width="9.42578125" customWidth="1"/>
    <col min="5633" max="5633" width="5.7109375" customWidth="1"/>
    <col min="5634" max="5634" width="28.5703125" customWidth="1"/>
    <col min="5635" max="5635" width="9.7109375" customWidth="1"/>
    <col min="5636" max="5636" width="8.140625" customWidth="1"/>
    <col min="5638" max="5638" width="10.140625" customWidth="1"/>
    <col min="5639" max="5639" width="8.42578125" customWidth="1"/>
    <col min="5640" max="5640" width="7.28515625" customWidth="1"/>
    <col min="5641" max="5641" width="9.140625" customWidth="1"/>
    <col min="5642" max="5642" width="9.42578125" customWidth="1"/>
    <col min="5889" max="5889" width="5.7109375" customWidth="1"/>
    <col min="5890" max="5890" width="28.5703125" customWidth="1"/>
    <col min="5891" max="5891" width="9.7109375" customWidth="1"/>
    <col min="5892" max="5892" width="8.140625" customWidth="1"/>
    <col min="5894" max="5894" width="10.140625" customWidth="1"/>
    <col min="5895" max="5895" width="8.42578125" customWidth="1"/>
    <col min="5896" max="5896" width="7.28515625" customWidth="1"/>
    <col min="5897" max="5897" width="9.140625" customWidth="1"/>
    <col min="5898" max="5898" width="9.42578125" customWidth="1"/>
    <col min="6145" max="6145" width="5.7109375" customWidth="1"/>
    <col min="6146" max="6146" width="28.5703125" customWidth="1"/>
    <col min="6147" max="6147" width="9.7109375" customWidth="1"/>
    <col min="6148" max="6148" width="8.140625" customWidth="1"/>
    <col min="6150" max="6150" width="10.140625" customWidth="1"/>
    <col min="6151" max="6151" width="8.42578125" customWidth="1"/>
    <col min="6152" max="6152" width="7.28515625" customWidth="1"/>
    <col min="6153" max="6153" width="9.140625" customWidth="1"/>
    <col min="6154" max="6154" width="9.42578125" customWidth="1"/>
    <col min="6401" max="6401" width="5.7109375" customWidth="1"/>
    <col min="6402" max="6402" width="28.5703125" customWidth="1"/>
    <col min="6403" max="6403" width="9.7109375" customWidth="1"/>
    <col min="6404" max="6404" width="8.140625" customWidth="1"/>
    <col min="6406" max="6406" width="10.140625" customWidth="1"/>
    <col min="6407" max="6407" width="8.42578125" customWidth="1"/>
    <col min="6408" max="6408" width="7.28515625" customWidth="1"/>
    <col min="6409" max="6409" width="9.140625" customWidth="1"/>
    <col min="6410" max="6410" width="9.42578125" customWidth="1"/>
    <col min="6657" max="6657" width="5.7109375" customWidth="1"/>
    <col min="6658" max="6658" width="28.5703125" customWidth="1"/>
    <col min="6659" max="6659" width="9.7109375" customWidth="1"/>
    <col min="6660" max="6660" width="8.140625" customWidth="1"/>
    <col min="6662" max="6662" width="10.140625" customWidth="1"/>
    <col min="6663" max="6663" width="8.42578125" customWidth="1"/>
    <col min="6664" max="6664" width="7.28515625" customWidth="1"/>
    <col min="6665" max="6665" width="9.140625" customWidth="1"/>
    <col min="6666" max="6666" width="9.42578125" customWidth="1"/>
    <col min="6913" max="6913" width="5.7109375" customWidth="1"/>
    <col min="6914" max="6914" width="28.5703125" customWidth="1"/>
    <col min="6915" max="6915" width="9.7109375" customWidth="1"/>
    <col min="6916" max="6916" width="8.140625" customWidth="1"/>
    <col min="6918" max="6918" width="10.140625" customWidth="1"/>
    <col min="6919" max="6919" width="8.42578125" customWidth="1"/>
    <col min="6920" max="6920" width="7.28515625" customWidth="1"/>
    <col min="6921" max="6921" width="9.140625" customWidth="1"/>
    <col min="6922" max="6922" width="9.42578125" customWidth="1"/>
    <col min="7169" max="7169" width="5.7109375" customWidth="1"/>
    <col min="7170" max="7170" width="28.5703125" customWidth="1"/>
    <col min="7171" max="7171" width="9.7109375" customWidth="1"/>
    <col min="7172" max="7172" width="8.140625" customWidth="1"/>
    <col min="7174" max="7174" width="10.140625" customWidth="1"/>
    <col min="7175" max="7175" width="8.42578125" customWidth="1"/>
    <col min="7176" max="7176" width="7.28515625" customWidth="1"/>
    <col min="7177" max="7177" width="9.140625" customWidth="1"/>
    <col min="7178" max="7178" width="9.42578125" customWidth="1"/>
    <col min="7425" max="7425" width="5.7109375" customWidth="1"/>
    <col min="7426" max="7426" width="28.5703125" customWidth="1"/>
    <col min="7427" max="7427" width="9.7109375" customWidth="1"/>
    <col min="7428" max="7428" width="8.140625" customWidth="1"/>
    <col min="7430" max="7430" width="10.140625" customWidth="1"/>
    <col min="7431" max="7431" width="8.42578125" customWidth="1"/>
    <col min="7432" max="7432" width="7.28515625" customWidth="1"/>
    <col min="7433" max="7433" width="9.140625" customWidth="1"/>
    <col min="7434" max="7434" width="9.42578125" customWidth="1"/>
    <col min="7681" max="7681" width="5.7109375" customWidth="1"/>
    <col min="7682" max="7682" width="28.5703125" customWidth="1"/>
    <col min="7683" max="7683" width="9.7109375" customWidth="1"/>
    <col min="7684" max="7684" width="8.140625" customWidth="1"/>
    <col min="7686" max="7686" width="10.140625" customWidth="1"/>
    <col min="7687" max="7687" width="8.42578125" customWidth="1"/>
    <col min="7688" max="7688" width="7.28515625" customWidth="1"/>
    <col min="7689" max="7689" width="9.140625" customWidth="1"/>
    <col min="7690" max="7690" width="9.42578125" customWidth="1"/>
    <col min="7937" max="7937" width="5.7109375" customWidth="1"/>
    <col min="7938" max="7938" width="28.5703125" customWidth="1"/>
    <col min="7939" max="7939" width="9.7109375" customWidth="1"/>
    <col min="7940" max="7940" width="8.140625" customWidth="1"/>
    <col min="7942" max="7942" width="10.140625" customWidth="1"/>
    <col min="7943" max="7943" width="8.42578125" customWidth="1"/>
    <col min="7944" max="7944" width="7.28515625" customWidth="1"/>
    <col min="7945" max="7945" width="9.140625" customWidth="1"/>
    <col min="7946" max="7946" width="9.42578125" customWidth="1"/>
    <col min="8193" max="8193" width="5.7109375" customWidth="1"/>
    <col min="8194" max="8194" width="28.5703125" customWidth="1"/>
    <col min="8195" max="8195" width="9.7109375" customWidth="1"/>
    <col min="8196" max="8196" width="8.140625" customWidth="1"/>
    <col min="8198" max="8198" width="10.140625" customWidth="1"/>
    <col min="8199" max="8199" width="8.42578125" customWidth="1"/>
    <col min="8200" max="8200" width="7.28515625" customWidth="1"/>
    <col min="8201" max="8201" width="9.140625" customWidth="1"/>
    <col min="8202" max="8202" width="9.42578125" customWidth="1"/>
    <col min="8449" max="8449" width="5.7109375" customWidth="1"/>
    <col min="8450" max="8450" width="28.5703125" customWidth="1"/>
    <col min="8451" max="8451" width="9.7109375" customWidth="1"/>
    <col min="8452" max="8452" width="8.140625" customWidth="1"/>
    <col min="8454" max="8454" width="10.140625" customWidth="1"/>
    <col min="8455" max="8455" width="8.42578125" customWidth="1"/>
    <col min="8456" max="8456" width="7.28515625" customWidth="1"/>
    <col min="8457" max="8457" width="9.140625" customWidth="1"/>
    <col min="8458" max="8458" width="9.42578125" customWidth="1"/>
    <col min="8705" max="8705" width="5.7109375" customWidth="1"/>
    <col min="8706" max="8706" width="28.5703125" customWidth="1"/>
    <col min="8707" max="8707" width="9.7109375" customWidth="1"/>
    <col min="8708" max="8708" width="8.140625" customWidth="1"/>
    <col min="8710" max="8710" width="10.140625" customWidth="1"/>
    <col min="8711" max="8711" width="8.42578125" customWidth="1"/>
    <col min="8712" max="8712" width="7.28515625" customWidth="1"/>
    <col min="8713" max="8713" width="9.140625" customWidth="1"/>
    <col min="8714" max="8714" width="9.42578125" customWidth="1"/>
    <col min="8961" max="8961" width="5.7109375" customWidth="1"/>
    <col min="8962" max="8962" width="28.5703125" customWidth="1"/>
    <col min="8963" max="8963" width="9.7109375" customWidth="1"/>
    <col min="8964" max="8964" width="8.140625" customWidth="1"/>
    <col min="8966" max="8966" width="10.140625" customWidth="1"/>
    <col min="8967" max="8967" width="8.42578125" customWidth="1"/>
    <col min="8968" max="8968" width="7.28515625" customWidth="1"/>
    <col min="8969" max="8969" width="9.140625" customWidth="1"/>
    <col min="8970" max="8970" width="9.42578125" customWidth="1"/>
    <col min="9217" max="9217" width="5.7109375" customWidth="1"/>
    <col min="9218" max="9218" width="28.5703125" customWidth="1"/>
    <col min="9219" max="9219" width="9.7109375" customWidth="1"/>
    <col min="9220" max="9220" width="8.140625" customWidth="1"/>
    <col min="9222" max="9222" width="10.140625" customWidth="1"/>
    <col min="9223" max="9223" width="8.42578125" customWidth="1"/>
    <col min="9224" max="9224" width="7.28515625" customWidth="1"/>
    <col min="9225" max="9225" width="9.140625" customWidth="1"/>
    <col min="9226" max="9226" width="9.42578125" customWidth="1"/>
    <col min="9473" max="9473" width="5.7109375" customWidth="1"/>
    <col min="9474" max="9474" width="28.5703125" customWidth="1"/>
    <col min="9475" max="9475" width="9.7109375" customWidth="1"/>
    <col min="9476" max="9476" width="8.140625" customWidth="1"/>
    <col min="9478" max="9478" width="10.140625" customWidth="1"/>
    <col min="9479" max="9479" width="8.42578125" customWidth="1"/>
    <col min="9480" max="9480" width="7.28515625" customWidth="1"/>
    <col min="9481" max="9481" width="9.140625" customWidth="1"/>
    <col min="9482" max="9482" width="9.42578125" customWidth="1"/>
    <col min="9729" max="9729" width="5.7109375" customWidth="1"/>
    <col min="9730" max="9730" width="28.5703125" customWidth="1"/>
    <col min="9731" max="9731" width="9.7109375" customWidth="1"/>
    <col min="9732" max="9732" width="8.140625" customWidth="1"/>
    <col min="9734" max="9734" width="10.140625" customWidth="1"/>
    <col min="9735" max="9735" width="8.42578125" customWidth="1"/>
    <col min="9736" max="9736" width="7.28515625" customWidth="1"/>
    <col min="9737" max="9737" width="9.140625" customWidth="1"/>
    <col min="9738" max="9738" width="9.42578125" customWidth="1"/>
    <col min="9985" max="9985" width="5.7109375" customWidth="1"/>
    <col min="9986" max="9986" width="28.5703125" customWidth="1"/>
    <col min="9987" max="9987" width="9.7109375" customWidth="1"/>
    <col min="9988" max="9988" width="8.140625" customWidth="1"/>
    <col min="9990" max="9990" width="10.140625" customWidth="1"/>
    <col min="9991" max="9991" width="8.42578125" customWidth="1"/>
    <col min="9992" max="9992" width="7.28515625" customWidth="1"/>
    <col min="9993" max="9993" width="9.140625" customWidth="1"/>
    <col min="9994" max="9994" width="9.42578125" customWidth="1"/>
    <col min="10241" max="10241" width="5.7109375" customWidth="1"/>
    <col min="10242" max="10242" width="28.5703125" customWidth="1"/>
    <col min="10243" max="10243" width="9.7109375" customWidth="1"/>
    <col min="10244" max="10244" width="8.140625" customWidth="1"/>
    <col min="10246" max="10246" width="10.140625" customWidth="1"/>
    <col min="10247" max="10247" width="8.42578125" customWidth="1"/>
    <col min="10248" max="10248" width="7.28515625" customWidth="1"/>
    <col min="10249" max="10249" width="9.140625" customWidth="1"/>
    <col min="10250" max="10250" width="9.42578125" customWidth="1"/>
    <col min="10497" max="10497" width="5.7109375" customWidth="1"/>
    <col min="10498" max="10498" width="28.5703125" customWidth="1"/>
    <col min="10499" max="10499" width="9.7109375" customWidth="1"/>
    <col min="10500" max="10500" width="8.140625" customWidth="1"/>
    <col min="10502" max="10502" width="10.140625" customWidth="1"/>
    <col min="10503" max="10503" width="8.42578125" customWidth="1"/>
    <col min="10504" max="10504" width="7.28515625" customWidth="1"/>
    <col min="10505" max="10505" width="9.140625" customWidth="1"/>
    <col min="10506" max="10506" width="9.42578125" customWidth="1"/>
    <col min="10753" max="10753" width="5.7109375" customWidth="1"/>
    <col min="10754" max="10754" width="28.5703125" customWidth="1"/>
    <col min="10755" max="10755" width="9.7109375" customWidth="1"/>
    <col min="10756" max="10756" width="8.140625" customWidth="1"/>
    <col min="10758" max="10758" width="10.140625" customWidth="1"/>
    <col min="10759" max="10759" width="8.42578125" customWidth="1"/>
    <col min="10760" max="10760" width="7.28515625" customWidth="1"/>
    <col min="10761" max="10761" width="9.140625" customWidth="1"/>
    <col min="10762" max="10762" width="9.42578125" customWidth="1"/>
    <col min="11009" max="11009" width="5.7109375" customWidth="1"/>
    <col min="11010" max="11010" width="28.5703125" customWidth="1"/>
    <col min="11011" max="11011" width="9.7109375" customWidth="1"/>
    <col min="11012" max="11012" width="8.140625" customWidth="1"/>
    <col min="11014" max="11014" width="10.140625" customWidth="1"/>
    <col min="11015" max="11015" width="8.42578125" customWidth="1"/>
    <col min="11016" max="11016" width="7.28515625" customWidth="1"/>
    <col min="11017" max="11017" width="9.140625" customWidth="1"/>
    <col min="11018" max="11018" width="9.42578125" customWidth="1"/>
    <col min="11265" max="11265" width="5.7109375" customWidth="1"/>
    <col min="11266" max="11266" width="28.5703125" customWidth="1"/>
    <col min="11267" max="11267" width="9.7109375" customWidth="1"/>
    <col min="11268" max="11268" width="8.140625" customWidth="1"/>
    <col min="11270" max="11270" width="10.140625" customWidth="1"/>
    <col min="11271" max="11271" width="8.42578125" customWidth="1"/>
    <col min="11272" max="11272" width="7.28515625" customWidth="1"/>
    <col min="11273" max="11273" width="9.140625" customWidth="1"/>
    <col min="11274" max="11274" width="9.42578125" customWidth="1"/>
    <col min="11521" max="11521" width="5.7109375" customWidth="1"/>
    <col min="11522" max="11522" width="28.5703125" customWidth="1"/>
    <col min="11523" max="11523" width="9.7109375" customWidth="1"/>
    <col min="11524" max="11524" width="8.140625" customWidth="1"/>
    <col min="11526" max="11526" width="10.140625" customWidth="1"/>
    <col min="11527" max="11527" width="8.42578125" customWidth="1"/>
    <col min="11528" max="11528" width="7.28515625" customWidth="1"/>
    <col min="11529" max="11529" width="9.140625" customWidth="1"/>
    <col min="11530" max="11530" width="9.42578125" customWidth="1"/>
    <col min="11777" max="11777" width="5.7109375" customWidth="1"/>
    <col min="11778" max="11778" width="28.5703125" customWidth="1"/>
    <col min="11779" max="11779" width="9.7109375" customWidth="1"/>
    <col min="11780" max="11780" width="8.140625" customWidth="1"/>
    <col min="11782" max="11782" width="10.140625" customWidth="1"/>
    <col min="11783" max="11783" width="8.42578125" customWidth="1"/>
    <col min="11784" max="11784" width="7.28515625" customWidth="1"/>
    <col min="11785" max="11785" width="9.140625" customWidth="1"/>
    <col min="11786" max="11786" width="9.42578125" customWidth="1"/>
    <col min="12033" max="12033" width="5.7109375" customWidth="1"/>
    <col min="12034" max="12034" width="28.5703125" customWidth="1"/>
    <col min="12035" max="12035" width="9.7109375" customWidth="1"/>
    <col min="12036" max="12036" width="8.140625" customWidth="1"/>
    <col min="12038" max="12038" width="10.140625" customWidth="1"/>
    <col min="12039" max="12039" width="8.42578125" customWidth="1"/>
    <col min="12040" max="12040" width="7.28515625" customWidth="1"/>
    <col min="12041" max="12041" width="9.140625" customWidth="1"/>
    <col min="12042" max="12042" width="9.42578125" customWidth="1"/>
    <col min="12289" max="12289" width="5.7109375" customWidth="1"/>
    <col min="12290" max="12290" width="28.5703125" customWidth="1"/>
    <col min="12291" max="12291" width="9.7109375" customWidth="1"/>
    <col min="12292" max="12292" width="8.140625" customWidth="1"/>
    <col min="12294" max="12294" width="10.140625" customWidth="1"/>
    <col min="12295" max="12295" width="8.42578125" customWidth="1"/>
    <col min="12296" max="12296" width="7.28515625" customWidth="1"/>
    <col min="12297" max="12297" width="9.140625" customWidth="1"/>
    <col min="12298" max="12298" width="9.42578125" customWidth="1"/>
    <col min="12545" max="12545" width="5.7109375" customWidth="1"/>
    <col min="12546" max="12546" width="28.5703125" customWidth="1"/>
    <col min="12547" max="12547" width="9.7109375" customWidth="1"/>
    <col min="12548" max="12548" width="8.140625" customWidth="1"/>
    <col min="12550" max="12550" width="10.140625" customWidth="1"/>
    <col min="12551" max="12551" width="8.42578125" customWidth="1"/>
    <col min="12552" max="12552" width="7.28515625" customWidth="1"/>
    <col min="12553" max="12553" width="9.140625" customWidth="1"/>
    <col min="12554" max="12554" width="9.42578125" customWidth="1"/>
    <col min="12801" max="12801" width="5.7109375" customWidth="1"/>
    <col min="12802" max="12802" width="28.5703125" customWidth="1"/>
    <col min="12803" max="12803" width="9.7109375" customWidth="1"/>
    <col min="12804" max="12804" width="8.140625" customWidth="1"/>
    <col min="12806" max="12806" width="10.140625" customWidth="1"/>
    <col min="12807" max="12807" width="8.42578125" customWidth="1"/>
    <col min="12808" max="12808" width="7.28515625" customWidth="1"/>
    <col min="12809" max="12809" width="9.140625" customWidth="1"/>
    <col min="12810" max="12810" width="9.42578125" customWidth="1"/>
    <col min="13057" max="13057" width="5.7109375" customWidth="1"/>
    <col min="13058" max="13058" width="28.5703125" customWidth="1"/>
    <col min="13059" max="13059" width="9.7109375" customWidth="1"/>
    <col min="13060" max="13060" width="8.140625" customWidth="1"/>
    <col min="13062" max="13062" width="10.140625" customWidth="1"/>
    <col min="13063" max="13063" width="8.42578125" customWidth="1"/>
    <col min="13064" max="13064" width="7.28515625" customWidth="1"/>
    <col min="13065" max="13065" width="9.140625" customWidth="1"/>
    <col min="13066" max="13066" width="9.42578125" customWidth="1"/>
    <col min="13313" max="13313" width="5.7109375" customWidth="1"/>
    <col min="13314" max="13314" width="28.5703125" customWidth="1"/>
    <col min="13315" max="13315" width="9.7109375" customWidth="1"/>
    <col min="13316" max="13316" width="8.140625" customWidth="1"/>
    <col min="13318" max="13318" width="10.140625" customWidth="1"/>
    <col min="13319" max="13319" width="8.42578125" customWidth="1"/>
    <col min="13320" max="13320" width="7.28515625" customWidth="1"/>
    <col min="13321" max="13321" width="9.140625" customWidth="1"/>
    <col min="13322" max="13322" width="9.42578125" customWidth="1"/>
    <col min="13569" max="13569" width="5.7109375" customWidth="1"/>
    <col min="13570" max="13570" width="28.5703125" customWidth="1"/>
    <col min="13571" max="13571" width="9.7109375" customWidth="1"/>
    <col min="13572" max="13572" width="8.140625" customWidth="1"/>
    <col min="13574" max="13574" width="10.140625" customWidth="1"/>
    <col min="13575" max="13575" width="8.42578125" customWidth="1"/>
    <col min="13576" max="13576" width="7.28515625" customWidth="1"/>
    <col min="13577" max="13577" width="9.140625" customWidth="1"/>
    <col min="13578" max="13578" width="9.42578125" customWidth="1"/>
    <col min="13825" max="13825" width="5.7109375" customWidth="1"/>
    <col min="13826" max="13826" width="28.5703125" customWidth="1"/>
    <col min="13827" max="13827" width="9.7109375" customWidth="1"/>
    <col min="13828" max="13828" width="8.140625" customWidth="1"/>
    <col min="13830" max="13830" width="10.140625" customWidth="1"/>
    <col min="13831" max="13831" width="8.42578125" customWidth="1"/>
    <col min="13832" max="13832" width="7.28515625" customWidth="1"/>
    <col min="13833" max="13833" width="9.140625" customWidth="1"/>
    <col min="13834" max="13834" width="9.42578125" customWidth="1"/>
    <col min="14081" max="14081" width="5.7109375" customWidth="1"/>
    <col min="14082" max="14082" width="28.5703125" customWidth="1"/>
    <col min="14083" max="14083" width="9.7109375" customWidth="1"/>
    <col min="14084" max="14084" width="8.140625" customWidth="1"/>
    <col min="14086" max="14086" width="10.140625" customWidth="1"/>
    <col min="14087" max="14087" width="8.42578125" customWidth="1"/>
    <col min="14088" max="14088" width="7.28515625" customWidth="1"/>
    <col min="14089" max="14089" width="9.140625" customWidth="1"/>
    <col min="14090" max="14090" width="9.42578125" customWidth="1"/>
    <col min="14337" max="14337" width="5.7109375" customWidth="1"/>
    <col min="14338" max="14338" width="28.5703125" customWidth="1"/>
    <col min="14339" max="14339" width="9.7109375" customWidth="1"/>
    <col min="14340" max="14340" width="8.140625" customWidth="1"/>
    <col min="14342" max="14342" width="10.140625" customWidth="1"/>
    <col min="14343" max="14343" width="8.42578125" customWidth="1"/>
    <col min="14344" max="14344" width="7.28515625" customWidth="1"/>
    <col min="14345" max="14345" width="9.140625" customWidth="1"/>
    <col min="14346" max="14346" width="9.42578125" customWidth="1"/>
    <col min="14593" max="14593" width="5.7109375" customWidth="1"/>
    <col min="14594" max="14594" width="28.5703125" customWidth="1"/>
    <col min="14595" max="14595" width="9.7109375" customWidth="1"/>
    <col min="14596" max="14596" width="8.140625" customWidth="1"/>
    <col min="14598" max="14598" width="10.140625" customWidth="1"/>
    <col min="14599" max="14599" width="8.42578125" customWidth="1"/>
    <col min="14600" max="14600" width="7.28515625" customWidth="1"/>
    <col min="14601" max="14601" width="9.140625" customWidth="1"/>
    <col min="14602" max="14602" width="9.42578125" customWidth="1"/>
    <col min="14849" max="14849" width="5.7109375" customWidth="1"/>
    <col min="14850" max="14850" width="28.5703125" customWidth="1"/>
    <col min="14851" max="14851" width="9.7109375" customWidth="1"/>
    <col min="14852" max="14852" width="8.140625" customWidth="1"/>
    <col min="14854" max="14854" width="10.140625" customWidth="1"/>
    <col min="14855" max="14855" width="8.42578125" customWidth="1"/>
    <col min="14856" max="14856" width="7.28515625" customWidth="1"/>
    <col min="14857" max="14857" width="9.140625" customWidth="1"/>
    <col min="14858" max="14858" width="9.42578125" customWidth="1"/>
    <col min="15105" max="15105" width="5.7109375" customWidth="1"/>
    <col min="15106" max="15106" width="28.5703125" customWidth="1"/>
    <col min="15107" max="15107" width="9.7109375" customWidth="1"/>
    <col min="15108" max="15108" width="8.140625" customWidth="1"/>
    <col min="15110" max="15110" width="10.140625" customWidth="1"/>
    <col min="15111" max="15111" width="8.42578125" customWidth="1"/>
    <col min="15112" max="15112" width="7.28515625" customWidth="1"/>
    <col min="15113" max="15113" width="9.140625" customWidth="1"/>
    <col min="15114" max="15114" width="9.42578125" customWidth="1"/>
    <col min="15361" max="15361" width="5.7109375" customWidth="1"/>
    <col min="15362" max="15362" width="28.5703125" customWidth="1"/>
    <col min="15363" max="15363" width="9.7109375" customWidth="1"/>
    <col min="15364" max="15364" width="8.140625" customWidth="1"/>
    <col min="15366" max="15366" width="10.140625" customWidth="1"/>
    <col min="15367" max="15367" width="8.42578125" customWidth="1"/>
    <col min="15368" max="15368" width="7.28515625" customWidth="1"/>
    <col min="15369" max="15369" width="9.140625" customWidth="1"/>
    <col min="15370" max="15370" width="9.42578125" customWidth="1"/>
    <col min="15617" max="15617" width="5.7109375" customWidth="1"/>
    <col min="15618" max="15618" width="28.5703125" customWidth="1"/>
    <col min="15619" max="15619" width="9.7109375" customWidth="1"/>
    <col min="15620" max="15620" width="8.140625" customWidth="1"/>
    <col min="15622" max="15622" width="10.140625" customWidth="1"/>
    <col min="15623" max="15623" width="8.42578125" customWidth="1"/>
    <col min="15624" max="15624" width="7.28515625" customWidth="1"/>
    <col min="15625" max="15625" width="9.140625" customWidth="1"/>
    <col min="15626" max="15626" width="9.42578125" customWidth="1"/>
    <col min="15873" max="15873" width="5.7109375" customWidth="1"/>
    <col min="15874" max="15874" width="28.5703125" customWidth="1"/>
    <col min="15875" max="15875" width="9.7109375" customWidth="1"/>
    <col min="15876" max="15876" width="8.140625" customWidth="1"/>
    <col min="15878" max="15878" width="10.140625" customWidth="1"/>
    <col min="15879" max="15879" width="8.42578125" customWidth="1"/>
    <col min="15880" max="15880" width="7.28515625" customWidth="1"/>
    <col min="15881" max="15881" width="9.140625" customWidth="1"/>
    <col min="15882" max="15882" width="9.42578125" customWidth="1"/>
    <col min="16129" max="16129" width="5.7109375" customWidth="1"/>
    <col min="16130" max="16130" width="28.5703125" customWidth="1"/>
    <col min="16131" max="16131" width="9.7109375" customWidth="1"/>
    <col min="16132" max="16132" width="8.140625" customWidth="1"/>
    <col min="16134" max="16134" width="10.140625" customWidth="1"/>
    <col min="16135" max="16135" width="8.42578125" customWidth="1"/>
    <col min="16136" max="16136" width="7.28515625" customWidth="1"/>
    <col min="16137" max="16137" width="9.140625" customWidth="1"/>
    <col min="16138" max="16138" width="9.42578125" customWidth="1"/>
  </cols>
  <sheetData>
    <row r="1" spans="2:12" s="16" customFormat="1" x14ac:dyDescent="0.25">
      <c r="C1" s="29"/>
      <c r="D1" s="29"/>
      <c r="E1" s="29"/>
      <c r="F1" s="29"/>
      <c r="G1" s="29"/>
      <c r="I1" s="41"/>
      <c r="J1" s="41"/>
    </row>
    <row r="2" spans="2:12" s="16" customFormat="1" x14ac:dyDescent="0.25">
      <c r="C2" s="29"/>
      <c r="D2" s="29"/>
      <c r="E2" s="29"/>
      <c r="F2" s="29"/>
      <c r="G2" s="29"/>
      <c r="I2" s="41"/>
      <c r="J2" s="41"/>
    </row>
    <row r="3" spans="2:12" s="16" customFormat="1" ht="18" x14ac:dyDescent="0.25">
      <c r="B3" s="256" t="s">
        <v>1186</v>
      </c>
      <c r="C3" s="256"/>
      <c r="D3" s="256"/>
      <c r="E3" s="256"/>
      <c r="F3" s="256"/>
      <c r="G3" s="256"/>
      <c r="H3" s="256"/>
      <c r="I3" s="256"/>
      <c r="J3" s="256"/>
      <c r="K3" s="75"/>
      <c r="L3" s="75"/>
    </row>
    <row r="4" spans="2:12" s="16" customFormat="1" ht="18" x14ac:dyDescent="0.25">
      <c r="B4" s="256" t="s">
        <v>1187</v>
      </c>
      <c r="C4" s="256"/>
      <c r="D4" s="256"/>
      <c r="E4" s="256"/>
      <c r="F4" s="256"/>
      <c r="G4" s="256"/>
      <c r="H4" s="256"/>
      <c r="I4" s="256"/>
      <c r="J4" s="256"/>
      <c r="K4" s="75"/>
      <c r="L4" s="75"/>
    </row>
    <row r="5" spans="2:12" s="16" customFormat="1" ht="18" x14ac:dyDescent="0.25">
      <c r="B5" s="256" t="s">
        <v>1188</v>
      </c>
      <c r="C5" s="256"/>
      <c r="D5" s="256"/>
      <c r="E5" s="256"/>
      <c r="F5" s="256"/>
      <c r="G5" s="256"/>
      <c r="H5" s="256"/>
      <c r="I5" s="256"/>
      <c r="J5" s="256"/>
    </row>
    <row r="6" spans="2:12" s="16" customFormat="1" ht="15.75" thickBot="1" x14ac:dyDescent="0.3">
      <c r="B6" s="31"/>
      <c r="C6" s="30"/>
      <c r="D6" s="30"/>
      <c r="E6" s="30"/>
      <c r="F6" s="30"/>
      <c r="G6" s="30"/>
      <c r="H6" s="31"/>
      <c r="I6" s="42"/>
      <c r="J6" s="100" t="s">
        <v>1189</v>
      </c>
    </row>
    <row r="7" spans="2:12" s="16" customFormat="1" ht="29.25" customHeight="1" thickBot="1" x14ac:dyDescent="0.3">
      <c r="B7" s="269" t="s">
        <v>1190</v>
      </c>
      <c r="C7" s="270" t="s">
        <v>1191</v>
      </c>
      <c r="D7" s="270"/>
      <c r="E7" s="270"/>
      <c r="F7" s="270"/>
      <c r="G7" s="271" t="s">
        <v>1192</v>
      </c>
      <c r="H7" s="271"/>
      <c r="I7" s="272" t="s">
        <v>1193</v>
      </c>
      <c r="J7" s="272"/>
    </row>
    <row r="8" spans="2:12" s="16" customFormat="1" ht="15.75" thickBot="1" x14ac:dyDescent="0.3">
      <c r="B8" s="269"/>
      <c r="C8" s="267" t="s">
        <v>1194</v>
      </c>
      <c r="D8" s="267" t="s">
        <v>1195</v>
      </c>
      <c r="E8" s="273" t="s">
        <v>1196</v>
      </c>
      <c r="F8" s="273"/>
      <c r="G8" s="267" t="s">
        <v>1197</v>
      </c>
      <c r="H8" s="268" t="s">
        <v>1198</v>
      </c>
      <c r="I8" s="101" t="s">
        <v>1199</v>
      </c>
      <c r="J8" s="102" t="s">
        <v>1200</v>
      </c>
    </row>
    <row r="9" spans="2:12" s="16" customFormat="1" ht="57" thickBot="1" x14ac:dyDescent="0.3">
      <c r="B9" s="269"/>
      <c r="C9" s="267"/>
      <c r="D9" s="267"/>
      <c r="E9" s="88" t="s">
        <v>1201</v>
      </c>
      <c r="F9" s="88" t="s">
        <v>1202</v>
      </c>
      <c r="G9" s="267"/>
      <c r="H9" s="268"/>
      <c r="I9" s="103" t="s">
        <v>1203</v>
      </c>
      <c r="J9" s="104" t="s">
        <v>1203</v>
      </c>
    </row>
    <row r="10" spans="2:12" s="16" customFormat="1" x14ac:dyDescent="0.25">
      <c r="B10" s="76"/>
      <c r="C10" s="92"/>
      <c r="D10" s="92"/>
      <c r="E10" s="89"/>
      <c r="F10" s="89"/>
      <c r="G10" s="92"/>
      <c r="H10" s="78"/>
      <c r="I10" s="105"/>
      <c r="J10" s="106"/>
    </row>
    <row r="11" spans="2:12" s="16" customFormat="1" x14ac:dyDescent="0.25">
      <c r="B11" s="79" t="s">
        <v>1204</v>
      </c>
      <c r="C11" s="92"/>
      <c r="D11" s="92"/>
      <c r="E11" s="89"/>
      <c r="F11" s="89"/>
      <c r="G11" s="92"/>
      <c r="H11" s="78"/>
      <c r="I11" s="105"/>
      <c r="J11" s="106"/>
    </row>
    <row r="12" spans="2:12" s="16" customFormat="1" x14ac:dyDescent="0.25">
      <c r="B12" s="80" t="s">
        <v>516</v>
      </c>
      <c r="C12" s="90">
        <v>0</v>
      </c>
      <c r="D12" s="90">
        <v>0</v>
      </c>
      <c r="E12" s="96"/>
      <c r="F12" s="90">
        <v>0</v>
      </c>
      <c r="G12" s="90">
        <f>+D12-C12</f>
        <v>0</v>
      </c>
      <c r="H12" s="83">
        <f>+F12-D12</f>
        <v>0</v>
      </c>
      <c r="I12" s="86">
        <v>0</v>
      </c>
      <c r="J12" s="87">
        <v>0</v>
      </c>
    </row>
    <row r="13" spans="2:12" s="16" customFormat="1" x14ac:dyDescent="0.25">
      <c r="B13" s="80" t="s">
        <v>566</v>
      </c>
      <c r="C13" s="90">
        <v>0</v>
      </c>
      <c r="D13" s="90">
        <v>0</v>
      </c>
      <c r="E13" s="96"/>
      <c r="F13" s="90">
        <v>0</v>
      </c>
      <c r="G13" s="90">
        <f t="shared" ref="G13:G18" si="0">+D13-C13</f>
        <v>0</v>
      </c>
      <c r="H13" s="83">
        <v>0</v>
      </c>
      <c r="I13" s="86">
        <v>0</v>
      </c>
      <c r="J13" s="87">
        <v>0</v>
      </c>
    </row>
    <row r="14" spans="2:12" s="16" customFormat="1" ht="39" x14ac:dyDescent="0.25">
      <c r="B14" s="80" t="s">
        <v>582</v>
      </c>
      <c r="C14" s="90">
        <v>0</v>
      </c>
      <c r="D14" s="90">
        <v>0</v>
      </c>
      <c r="E14" s="96"/>
      <c r="F14" s="90">
        <v>0</v>
      </c>
      <c r="G14" s="90">
        <f t="shared" si="0"/>
        <v>0</v>
      </c>
      <c r="H14" s="83">
        <v>0</v>
      </c>
      <c r="I14" s="86">
        <v>0</v>
      </c>
      <c r="J14" s="87">
        <v>0</v>
      </c>
    </row>
    <row r="15" spans="2:12" s="16" customFormat="1" ht="26.25" x14ac:dyDescent="0.25">
      <c r="B15" s="80" t="s">
        <v>117</v>
      </c>
      <c r="C15" s="90">
        <v>0</v>
      </c>
      <c r="D15" s="90">
        <v>0</v>
      </c>
      <c r="E15" s="96"/>
      <c r="F15" s="90">
        <v>0</v>
      </c>
      <c r="G15" s="90">
        <f t="shared" si="0"/>
        <v>0</v>
      </c>
      <c r="H15" s="83">
        <v>0</v>
      </c>
      <c r="I15" s="86">
        <v>0</v>
      </c>
      <c r="J15" s="87">
        <v>0</v>
      </c>
    </row>
    <row r="16" spans="2:12" s="16" customFormat="1" x14ac:dyDescent="0.25">
      <c r="B16" s="80" t="s">
        <v>652</v>
      </c>
      <c r="C16" s="90">
        <v>0</v>
      </c>
      <c r="D16" s="90">
        <v>0</v>
      </c>
      <c r="E16" s="96"/>
      <c r="F16" s="90">
        <v>734609423.99000001</v>
      </c>
      <c r="G16" s="90">
        <f t="shared" si="0"/>
        <v>0</v>
      </c>
      <c r="H16" s="83">
        <v>0</v>
      </c>
      <c r="I16" s="86">
        <v>0</v>
      </c>
      <c r="J16" s="87">
        <v>0</v>
      </c>
    </row>
    <row r="17" spans="2:10" s="16" customFormat="1" x14ac:dyDescent="0.25">
      <c r="B17" s="80" t="s">
        <v>155</v>
      </c>
      <c r="C17" s="90">
        <v>12222982924.08</v>
      </c>
      <c r="D17" s="90">
        <v>26044262539.080002</v>
      </c>
      <c r="E17" s="96"/>
      <c r="F17" s="90">
        <v>19972751367.060001</v>
      </c>
      <c r="G17" s="90">
        <f t="shared" si="0"/>
        <v>13821279615.000002</v>
      </c>
      <c r="H17" s="115">
        <f>+F17-D17</f>
        <v>-6071511172.0200005</v>
      </c>
      <c r="I17" s="86">
        <f t="shared" ref="I17" si="1">+D17/C17</f>
        <v>2.1307615907546809</v>
      </c>
      <c r="J17" s="87">
        <f>-F17/D17</f>
        <v>-0.7668772090240773</v>
      </c>
    </row>
    <row r="18" spans="2:10" s="16" customFormat="1" x14ac:dyDescent="0.25">
      <c r="B18" s="80" t="s">
        <v>125</v>
      </c>
      <c r="C18" s="90">
        <v>0</v>
      </c>
      <c r="D18" s="90">
        <v>0</v>
      </c>
      <c r="E18" s="97"/>
      <c r="F18" s="90">
        <v>0</v>
      </c>
      <c r="G18" s="90">
        <f t="shared" si="0"/>
        <v>0</v>
      </c>
      <c r="H18" s="83">
        <v>0</v>
      </c>
      <c r="I18" s="86">
        <v>0</v>
      </c>
      <c r="J18" s="87">
        <v>0</v>
      </c>
    </row>
    <row r="19" spans="2:10" x14ac:dyDescent="0.25">
      <c r="B19" s="84" t="s">
        <v>1205</v>
      </c>
      <c r="C19" s="91">
        <f>SUM(C12:C18)</f>
        <v>12222982924.08</v>
      </c>
      <c r="D19" s="91">
        <f>SUM(D12:D18)</f>
        <v>26044262539.080002</v>
      </c>
      <c r="E19" s="91"/>
      <c r="F19" s="91">
        <f t="shared" ref="F19:G19" si="2">SUM(F12:F18)</f>
        <v>20707360791.050003</v>
      </c>
      <c r="G19" s="91">
        <f t="shared" si="2"/>
        <v>13821279615.000002</v>
      </c>
      <c r="H19" s="85"/>
      <c r="I19" s="107"/>
      <c r="J19" s="108"/>
    </row>
    <row r="20" spans="2:10" s="16" customFormat="1" x14ac:dyDescent="0.25">
      <c r="B20" s="76"/>
      <c r="C20" s="92"/>
      <c r="D20" s="92"/>
      <c r="E20" s="92"/>
      <c r="F20" s="92"/>
      <c r="G20" s="92"/>
      <c r="H20" s="77"/>
      <c r="I20" s="105"/>
      <c r="J20" s="106"/>
    </row>
    <row r="21" spans="2:10" s="16" customFormat="1" x14ac:dyDescent="0.25">
      <c r="B21" s="79" t="s">
        <v>137</v>
      </c>
      <c r="C21" s="92"/>
      <c r="D21" s="92"/>
      <c r="E21" s="92"/>
      <c r="F21" s="92"/>
      <c r="G21" s="92"/>
      <c r="H21" s="77"/>
      <c r="I21" s="105"/>
      <c r="J21" s="106"/>
    </row>
    <row r="22" spans="2:10" s="16" customFormat="1" x14ac:dyDescent="0.25">
      <c r="B22" s="80" t="s">
        <v>139</v>
      </c>
      <c r="C22" s="90">
        <v>0</v>
      </c>
      <c r="D22" s="90">
        <v>0</v>
      </c>
      <c r="E22" s="96"/>
      <c r="F22" s="90">
        <v>0</v>
      </c>
      <c r="G22" s="90">
        <f>+D22-C22</f>
        <v>0</v>
      </c>
      <c r="H22" s="83">
        <v>0</v>
      </c>
      <c r="I22" s="86" t="e">
        <f t="shared" ref="I22:I33" si="3">+D22/C22</f>
        <v>#DIV/0!</v>
      </c>
      <c r="J22" s="87" t="e">
        <f t="shared" ref="J22:J33" si="4">-F22/D22</f>
        <v>#DIV/0!</v>
      </c>
    </row>
    <row r="23" spans="2:10" s="16" customFormat="1" x14ac:dyDescent="0.25">
      <c r="B23" s="80" t="s">
        <v>867</v>
      </c>
      <c r="C23" s="90">
        <v>0</v>
      </c>
      <c r="D23" s="90">
        <v>0</v>
      </c>
      <c r="E23" s="96"/>
      <c r="F23" s="90">
        <v>0</v>
      </c>
      <c r="G23" s="90">
        <f t="shared" ref="G23:G33" si="5">+D23-C23</f>
        <v>0</v>
      </c>
      <c r="H23" s="83">
        <v>0</v>
      </c>
      <c r="I23" s="86" t="e">
        <f t="shared" si="3"/>
        <v>#DIV/0!</v>
      </c>
      <c r="J23" s="87" t="e">
        <f t="shared" si="4"/>
        <v>#DIV/0!</v>
      </c>
    </row>
    <row r="24" spans="2:10" s="16" customFormat="1" ht="26.25" x14ac:dyDescent="0.25">
      <c r="B24" s="80" t="s">
        <v>893</v>
      </c>
      <c r="C24" s="90">
        <v>0</v>
      </c>
      <c r="D24" s="90">
        <v>0</v>
      </c>
      <c r="E24" s="96"/>
      <c r="F24" s="90">
        <v>0</v>
      </c>
      <c r="G24" s="90">
        <f t="shared" si="5"/>
        <v>0</v>
      </c>
      <c r="H24" s="83">
        <v>0</v>
      </c>
      <c r="I24" s="86" t="e">
        <f t="shared" si="3"/>
        <v>#DIV/0!</v>
      </c>
      <c r="J24" s="87" t="e">
        <f t="shared" si="4"/>
        <v>#DIV/0!</v>
      </c>
    </row>
    <row r="25" spans="2:10" s="16" customFormat="1" x14ac:dyDescent="0.25">
      <c r="B25" s="80" t="s">
        <v>1206</v>
      </c>
      <c r="C25" s="90">
        <v>0</v>
      </c>
      <c r="D25" s="90">
        <v>0</v>
      </c>
      <c r="E25" s="96"/>
      <c r="F25" s="90">
        <v>0</v>
      </c>
      <c r="G25" s="90">
        <f t="shared" si="5"/>
        <v>0</v>
      </c>
      <c r="H25" s="83">
        <v>0</v>
      </c>
      <c r="I25" s="86" t="e">
        <f t="shared" si="3"/>
        <v>#DIV/0!</v>
      </c>
      <c r="J25" s="87" t="e">
        <f t="shared" si="4"/>
        <v>#DIV/0!</v>
      </c>
    </row>
    <row r="26" spans="2:10" s="16" customFormat="1" ht="15.75" customHeight="1" x14ac:dyDescent="0.25">
      <c r="B26" s="81" t="s">
        <v>1207</v>
      </c>
      <c r="C26" s="90">
        <v>0</v>
      </c>
      <c r="D26" s="90">
        <v>0</v>
      </c>
      <c r="E26" s="96"/>
      <c r="F26" s="90">
        <v>0</v>
      </c>
      <c r="G26" s="90">
        <f t="shared" si="5"/>
        <v>0</v>
      </c>
      <c r="H26" s="83">
        <v>0</v>
      </c>
      <c r="I26" s="86" t="e">
        <f t="shared" si="3"/>
        <v>#DIV/0!</v>
      </c>
      <c r="J26" s="87" t="e">
        <f t="shared" si="4"/>
        <v>#DIV/0!</v>
      </c>
    </row>
    <row r="27" spans="2:10" s="16" customFormat="1" x14ac:dyDescent="0.25">
      <c r="B27" s="81" t="s">
        <v>42</v>
      </c>
      <c r="C27" s="90">
        <v>0</v>
      </c>
      <c r="D27" s="90">
        <v>0</v>
      </c>
      <c r="E27" s="96"/>
      <c r="F27" s="90">
        <v>0</v>
      </c>
      <c r="G27" s="90">
        <f t="shared" si="5"/>
        <v>0</v>
      </c>
      <c r="H27" s="83">
        <v>0</v>
      </c>
      <c r="I27" s="86" t="e">
        <f t="shared" si="3"/>
        <v>#DIV/0!</v>
      </c>
      <c r="J27" s="87" t="e">
        <f t="shared" si="4"/>
        <v>#DIV/0!</v>
      </c>
    </row>
    <row r="28" spans="2:10" s="16" customFormat="1" x14ac:dyDescent="0.25">
      <c r="B28" s="81" t="s">
        <v>1208</v>
      </c>
      <c r="C28" s="90">
        <v>0</v>
      </c>
      <c r="D28" s="90">
        <v>0</v>
      </c>
      <c r="E28" s="96"/>
      <c r="F28" s="90">
        <v>0</v>
      </c>
      <c r="G28" s="90">
        <f t="shared" si="5"/>
        <v>0</v>
      </c>
      <c r="H28" s="83">
        <v>0</v>
      </c>
      <c r="I28" s="86" t="e">
        <f t="shared" si="3"/>
        <v>#DIV/0!</v>
      </c>
      <c r="J28" s="87" t="e">
        <f t="shared" si="4"/>
        <v>#DIV/0!</v>
      </c>
    </row>
    <row r="29" spans="2:10" s="16" customFormat="1" x14ac:dyDescent="0.25">
      <c r="B29" s="81" t="s">
        <v>1209</v>
      </c>
      <c r="C29" s="90">
        <v>0</v>
      </c>
      <c r="D29" s="90">
        <v>0</v>
      </c>
      <c r="E29" s="96"/>
      <c r="F29" s="90">
        <v>0</v>
      </c>
      <c r="G29" s="90">
        <f t="shared" si="5"/>
        <v>0</v>
      </c>
      <c r="H29" s="83">
        <v>0</v>
      </c>
      <c r="I29" s="86" t="e">
        <f t="shared" si="3"/>
        <v>#DIV/0!</v>
      </c>
      <c r="J29" s="87" t="e">
        <f t="shared" si="4"/>
        <v>#DIV/0!</v>
      </c>
    </row>
    <row r="30" spans="2:10" s="16" customFormat="1" x14ac:dyDescent="0.25">
      <c r="B30" s="81" t="s">
        <v>1210</v>
      </c>
      <c r="C30" s="90">
        <v>0</v>
      </c>
      <c r="D30" s="90">
        <v>0</v>
      </c>
      <c r="E30" s="96"/>
      <c r="F30" s="90">
        <v>0</v>
      </c>
      <c r="G30" s="90">
        <f t="shared" si="5"/>
        <v>0</v>
      </c>
      <c r="H30" s="83">
        <v>0</v>
      </c>
      <c r="I30" s="86" t="e">
        <f t="shared" si="3"/>
        <v>#DIV/0!</v>
      </c>
      <c r="J30" s="87" t="e">
        <f t="shared" si="4"/>
        <v>#DIV/0!</v>
      </c>
    </row>
    <row r="31" spans="2:10" s="16" customFormat="1" x14ac:dyDescent="0.25">
      <c r="B31" s="81" t="s">
        <v>1211</v>
      </c>
      <c r="C31" s="90">
        <v>0</v>
      </c>
      <c r="D31" s="90">
        <v>0</v>
      </c>
      <c r="E31" s="96"/>
      <c r="F31" s="90">
        <v>0</v>
      </c>
      <c r="G31" s="90">
        <f t="shared" si="5"/>
        <v>0</v>
      </c>
      <c r="H31" s="83">
        <v>0</v>
      </c>
      <c r="I31" s="86" t="e">
        <f t="shared" si="3"/>
        <v>#DIV/0!</v>
      </c>
      <c r="J31" s="87" t="e">
        <f t="shared" si="4"/>
        <v>#DIV/0!</v>
      </c>
    </row>
    <row r="32" spans="2:10" s="16" customFormat="1" x14ac:dyDescent="0.25">
      <c r="B32" s="80" t="s">
        <v>155</v>
      </c>
      <c r="C32" s="90">
        <v>0</v>
      </c>
      <c r="D32" s="90">
        <v>0</v>
      </c>
      <c r="E32" s="96"/>
      <c r="F32" s="90">
        <v>0</v>
      </c>
      <c r="G32" s="90">
        <f t="shared" si="5"/>
        <v>0</v>
      </c>
      <c r="H32" s="83">
        <v>0</v>
      </c>
      <c r="I32" s="86" t="e">
        <f t="shared" si="3"/>
        <v>#DIV/0!</v>
      </c>
      <c r="J32" s="87" t="e">
        <f t="shared" si="4"/>
        <v>#DIV/0!</v>
      </c>
    </row>
    <row r="33" spans="1:15" s="16" customFormat="1" x14ac:dyDescent="0.25">
      <c r="B33" s="80" t="s">
        <v>167</v>
      </c>
      <c r="C33" s="90">
        <v>0</v>
      </c>
      <c r="D33" s="90">
        <v>0</v>
      </c>
      <c r="E33" s="98"/>
      <c r="F33" s="90">
        <v>0</v>
      </c>
      <c r="G33" s="90">
        <f t="shared" si="5"/>
        <v>0</v>
      </c>
      <c r="H33" s="83">
        <v>0</v>
      </c>
      <c r="I33" s="86" t="e">
        <f t="shared" si="3"/>
        <v>#DIV/0!</v>
      </c>
      <c r="J33" s="87" t="e">
        <f t="shared" si="4"/>
        <v>#DIV/0!</v>
      </c>
    </row>
    <row r="34" spans="1:15" x14ac:dyDescent="0.25">
      <c r="B34" s="1" t="s">
        <v>1212</v>
      </c>
      <c r="C34" s="93">
        <f>SUM(C22:C33)</f>
        <v>0</v>
      </c>
      <c r="D34" s="93">
        <f>SUM(D22:D33)</f>
        <v>0</v>
      </c>
      <c r="E34" s="93"/>
      <c r="F34" s="93">
        <f>SUM(F22:F33)</f>
        <v>0</v>
      </c>
      <c r="G34" s="93">
        <f>SUM(G22:G33)</f>
        <v>0</v>
      </c>
      <c r="H34" s="2">
        <f>SUM(H22:H33)</f>
        <v>0</v>
      </c>
      <c r="I34" s="109"/>
      <c r="J34" s="110"/>
    </row>
    <row r="35" spans="1:15" x14ac:dyDescent="0.25">
      <c r="B35" s="3"/>
      <c r="C35" s="94"/>
      <c r="D35" s="94"/>
      <c r="E35" s="94"/>
      <c r="F35" s="94"/>
      <c r="G35" s="94"/>
      <c r="H35" s="4"/>
      <c r="I35" s="111"/>
      <c r="J35" s="112"/>
    </row>
    <row r="36" spans="1:15" ht="39" thickBot="1" x14ac:dyDescent="0.3">
      <c r="B36" s="5" t="s">
        <v>1213</v>
      </c>
      <c r="C36" s="95">
        <f>+C19-C34</f>
        <v>12222982924.08</v>
      </c>
      <c r="D36" s="95">
        <f>+D19-D34</f>
        <v>26044262539.080002</v>
      </c>
      <c r="E36" s="95"/>
      <c r="F36" s="95">
        <f t="shared" ref="F36:H36" si="6">+F19-F34</f>
        <v>20707360791.050003</v>
      </c>
      <c r="G36" s="95">
        <f t="shared" si="6"/>
        <v>13821279615.000002</v>
      </c>
      <c r="H36" s="6">
        <f t="shared" si="6"/>
        <v>0</v>
      </c>
      <c r="I36" s="113"/>
      <c r="J36" s="114"/>
    </row>
    <row r="37" spans="1:15" s="16" customFormat="1" x14ac:dyDescent="0.25">
      <c r="B37" s="31"/>
      <c r="C37" s="30"/>
      <c r="D37" s="30"/>
      <c r="E37" s="30"/>
      <c r="F37" s="30"/>
      <c r="G37" s="30"/>
      <c r="H37" s="31"/>
      <c r="I37" s="42"/>
      <c r="J37" s="42"/>
    </row>
    <row r="38" spans="1:15" s="16" customFormat="1" x14ac:dyDescent="0.25">
      <c r="B38" s="82" t="s">
        <v>1214</v>
      </c>
      <c r="C38" s="99"/>
      <c r="D38" s="99"/>
      <c r="E38" s="29"/>
      <c r="F38" s="29"/>
      <c r="G38" s="29"/>
      <c r="I38" s="41"/>
      <c r="J38" s="41"/>
    </row>
    <row r="39" spans="1:15" s="16" customFormat="1" ht="15.75" customHeight="1" x14ac:dyDescent="0.25">
      <c r="C39" s="29"/>
      <c r="D39" s="29"/>
      <c r="E39" s="29"/>
      <c r="F39" s="29"/>
      <c r="G39" s="29"/>
      <c r="I39" s="41"/>
      <c r="J39" s="41"/>
    </row>
    <row r="40" spans="1:15" s="16" customFormat="1" x14ac:dyDescent="0.25">
      <c r="A40" s="40" t="s">
        <v>1215</v>
      </c>
      <c r="B40" s="29"/>
      <c r="C40" s="29"/>
      <c r="D40" s="29"/>
      <c r="E40" s="29"/>
      <c r="F40" s="29"/>
      <c r="G40" s="29"/>
      <c r="H40" s="29"/>
      <c r="I40" s="41"/>
      <c r="J40" s="41"/>
      <c r="K40" s="29"/>
      <c r="L40" s="29"/>
      <c r="N40" s="29"/>
      <c r="O40" s="29"/>
    </row>
    <row r="41" spans="1:15" s="16" customFormat="1" x14ac:dyDescent="0.25">
      <c r="C41" s="29"/>
      <c r="D41" s="29"/>
      <c r="E41" s="29"/>
      <c r="F41" s="29"/>
      <c r="G41" s="29"/>
      <c r="I41" s="41"/>
      <c r="J41" s="41"/>
    </row>
    <row r="42" spans="1:15" s="16" customFormat="1" x14ac:dyDescent="0.25">
      <c r="C42" s="29"/>
      <c r="D42" s="29"/>
      <c r="E42" s="29"/>
      <c r="F42" s="29"/>
      <c r="G42" s="29"/>
      <c r="I42" s="41"/>
      <c r="J42" s="41"/>
    </row>
    <row r="43" spans="1:15" s="16" customFormat="1" x14ac:dyDescent="0.25">
      <c r="C43" s="29"/>
      <c r="D43" s="29"/>
      <c r="E43" s="29"/>
      <c r="F43" s="29"/>
      <c r="G43" s="29"/>
      <c r="I43" s="41"/>
      <c r="J43" s="41"/>
    </row>
    <row r="44" spans="1:15" s="16" customFormat="1" x14ac:dyDescent="0.25">
      <c r="C44" s="29"/>
      <c r="D44" s="29"/>
      <c r="E44" s="29"/>
      <c r="F44" s="29"/>
      <c r="G44" s="29"/>
      <c r="I44" s="41"/>
      <c r="J44" s="41"/>
    </row>
    <row r="45" spans="1:15" s="16" customFormat="1" x14ac:dyDescent="0.25">
      <c r="C45" s="29"/>
      <c r="D45" s="29"/>
      <c r="E45" s="29"/>
      <c r="F45" s="29"/>
      <c r="G45" s="29"/>
      <c r="I45" s="41"/>
      <c r="J45" s="41"/>
    </row>
    <row r="46" spans="1:15" s="16" customFormat="1" x14ac:dyDescent="0.25">
      <c r="C46" s="29"/>
      <c r="D46" s="29"/>
      <c r="E46" s="29"/>
      <c r="F46" s="29"/>
      <c r="G46" s="29"/>
      <c r="I46" s="41"/>
      <c r="J46" s="41"/>
    </row>
    <row r="47" spans="1:15" s="16" customFormat="1" x14ac:dyDescent="0.25">
      <c r="C47" s="29"/>
      <c r="D47" s="29"/>
      <c r="E47" s="29"/>
      <c r="F47" s="29"/>
      <c r="G47" s="29"/>
      <c r="I47" s="41"/>
      <c r="J47" s="41"/>
    </row>
    <row r="48" spans="1:15" s="16" customFormat="1" x14ac:dyDescent="0.25">
      <c r="C48" s="29"/>
      <c r="D48" s="29"/>
      <c r="E48" s="29"/>
      <c r="F48" s="29"/>
      <c r="G48" s="29"/>
      <c r="I48" s="41"/>
      <c r="J48" s="41"/>
    </row>
    <row r="49" spans="3:10" s="16" customFormat="1" x14ac:dyDescent="0.25">
      <c r="C49" s="29"/>
      <c r="D49" s="29"/>
      <c r="E49" s="29"/>
      <c r="F49" s="29"/>
      <c r="G49" s="29"/>
      <c r="I49" s="41"/>
      <c r="J49" s="41"/>
    </row>
    <row r="50" spans="3:10" s="16" customFormat="1" x14ac:dyDescent="0.25">
      <c r="C50" s="29"/>
      <c r="D50" s="29"/>
      <c r="E50" s="29"/>
      <c r="F50" s="29"/>
      <c r="G50" s="29"/>
      <c r="I50" s="41"/>
      <c r="J50" s="41"/>
    </row>
    <row r="51" spans="3:10" s="16" customFormat="1" x14ac:dyDescent="0.25">
      <c r="C51" s="29"/>
      <c r="D51" s="29"/>
      <c r="E51" s="29"/>
      <c r="F51" s="29"/>
      <c r="G51" s="29"/>
      <c r="I51" s="41"/>
      <c r="J51" s="41"/>
    </row>
    <row r="52" spans="3:10" s="16" customFormat="1" x14ac:dyDescent="0.25">
      <c r="C52" s="29"/>
      <c r="D52" s="29"/>
      <c r="E52" s="29"/>
      <c r="F52" s="29"/>
      <c r="G52" s="29"/>
      <c r="I52" s="41"/>
      <c r="J52" s="41"/>
    </row>
    <row r="53" spans="3:10" s="16" customFormat="1" x14ac:dyDescent="0.25">
      <c r="C53" s="29"/>
      <c r="D53" s="29"/>
      <c r="E53" s="29"/>
      <c r="F53" s="29"/>
      <c r="G53" s="29"/>
      <c r="I53" s="41"/>
      <c r="J53" s="41"/>
    </row>
    <row r="54" spans="3:10" s="16" customFormat="1" x14ac:dyDescent="0.25">
      <c r="C54" s="29"/>
      <c r="D54" s="29"/>
      <c r="E54" s="29"/>
      <c r="F54" s="29"/>
      <c r="G54" s="29"/>
      <c r="I54" s="41"/>
      <c r="J54" s="41"/>
    </row>
    <row r="55" spans="3:10" s="16" customFormat="1" x14ac:dyDescent="0.25">
      <c r="C55" s="29"/>
      <c r="D55" s="29"/>
      <c r="E55" s="29"/>
      <c r="F55" s="29"/>
      <c r="G55" s="29"/>
      <c r="I55" s="41"/>
      <c r="J55" s="41"/>
    </row>
    <row r="56" spans="3:10" s="16" customFormat="1" x14ac:dyDescent="0.25">
      <c r="C56" s="29"/>
      <c r="D56" s="29"/>
      <c r="E56" s="29"/>
      <c r="F56" s="29"/>
      <c r="G56" s="29"/>
      <c r="I56" s="41"/>
      <c r="J56" s="41"/>
    </row>
    <row r="57" spans="3:10" s="16" customFormat="1" x14ac:dyDescent="0.25">
      <c r="C57" s="29"/>
      <c r="D57" s="29"/>
      <c r="E57" s="29"/>
      <c r="F57" s="29"/>
      <c r="G57" s="29"/>
      <c r="I57" s="41"/>
      <c r="J57" s="41"/>
    </row>
    <row r="58" spans="3:10" s="16" customFormat="1" x14ac:dyDescent="0.25">
      <c r="C58" s="29"/>
      <c r="D58" s="29"/>
      <c r="E58" s="29"/>
      <c r="F58" s="29"/>
      <c r="G58" s="29"/>
      <c r="I58" s="41"/>
      <c r="J58" s="41"/>
    </row>
    <row r="59" spans="3:10" s="16" customFormat="1" x14ac:dyDescent="0.25">
      <c r="C59" s="29"/>
      <c r="D59" s="29"/>
      <c r="E59" s="29"/>
      <c r="F59" s="29"/>
      <c r="G59" s="29"/>
      <c r="I59" s="41"/>
      <c r="J59" s="41"/>
    </row>
    <row r="60" spans="3:10" s="16" customFormat="1" x14ac:dyDescent="0.25">
      <c r="C60" s="29"/>
      <c r="D60" s="29"/>
      <c r="E60" s="29"/>
      <c r="F60" s="29"/>
      <c r="G60" s="29"/>
      <c r="I60" s="41"/>
      <c r="J60" s="41"/>
    </row>
    <row r="61" spans="3:10" s="16" customFormat="1" x14ac:dyDescent="0.25">
      <c r="C61" s="29"/>
      <c r="D61" s="29"/>
      <c r="E61" s="29"/>
      <c r="F61" s="29"/>
      <c r="G61" s="29"/>
      <c r="I61" s="41"/>
      <c r="J61" s="41"/>
    </row>
    <row r="62" spans="3:10" s="16" customFormat="1" x14ac:dyDescent="0.25">
      <c r="C62" s="29"/>
      <c r="D62" s="29"/>
      <c r="E62" s="29"/>
      <c r="F62" s="29"/>
      <c r="G62" s="29"/>
      <c r="I62" s="41"/>
      <c r="J62" s="41"/>
    </row>
    <row r="63" spans="3:10" s="16" customFormat="1" x14ac:dyDescent="0.25">
      <c r="C63" s="29"/>
      <c r="D63" s="29"/>
      <c r="E63" s="29"/>
      <c r="F63" s="29"/>
      <c r="G63" s="29"/>
      <c r="I63" s="41"/>
      <c r="J63" s="41"/>
    </row>
    <row r="64" spans="3:10" s="16" customFormat="1" x14ac:dyDescent="0.25">
      <c r="C64" s="29"/>
      <c r="D64" s="29"/>
      <c r="E64" s="29"/>
      <c r="F64" s="29"/>
      <c r="G64" s="29"/>
      <c r="I64" s="41"/>
      <c r="J64" s="41"/>
    </row>
    <row r="65" spans="3:10" s="16" customFormat="1" x14ac:dyDescent="0.25">
      <c r="C65" s="29"/>
      <c r="D65" s="29"/>
      <c r="E65" s="29"/>
      <c r="F65" s="29"/>
      <c r="G65" s="29"/>
      <c r="I65" s="41"/>
      <c r="J65" s="41"/>
    </row>
    <row r="66" spans="3:10" s="16" customFormat="1" x14ac:dyDescent="0.25">
      <c r="C66" s="29"/>
      <c r="D66" s="29"/>
      <c r="E66" s="29"/>
      <c r="F66" s="29"/>
      <c r="G66" s="29"/>
      <c r="I66" s="41"/>
      <c r="J66" s="41"/>
    </row>
    <row r="67" spans="3:10" s="16" customFormat="1" x14ac:dyDescent="0.25">
      <c r="C67" s="29"/>
      <c r="D67" s="29"/>
      <c r="E67" s="29"/>
      <c r="F67" s="29"/>
      <c r="G67" s="29"/>
      <c r="I67" s="41"/>
      <c r="J67" s="41"/>
    </row>
    <row r="68" spans="3:10" s="16" customFormat="1" x14ac:dyDescent="0.25">
      <c r="C68" s="29"/>
      <c r="D68" s="29"/>
      <c r="E68" s="29"/>
      <c r="F68" s="29"/>
      <c r="G68" s="29"/>
      <c r="I68" s="41"/>
      <c r="J68" s="41"/>
    </row>
    <row r="69" spans="3:10" s="16" customFormat="1" x14ac:dyDescent="0.25">
      <c r="C69" s="29"/>
      <c r="D69" s="29"/>
      <c r="E69" s="29"/>
      <c r="F69" s="29"/>
      <c r="G69" s="29"/>
      <c r="I69" s="41"/>
      <c r="J69" s="41"/>
    </row>
    <row r="70" spans="3:10" s="16" customFormat="1" x14ac:dyDescent="0.25">
      <c r="C70" s="29"/>
      <c r="D70" s="29"/>
      <c r="E70" s="29"/>
      <c r="F70" s="29"/>
      <c r="G70" s="29"/>
      <c r="I70" s="41"/>
      <c r="J70" s="41"/>
    </row>
    <row r="71" spans="3:10" s="16" customFormat="1" x14ac:dyDescent="0.25">
      <c r="C71" s="29"/>
      <c r="D71" s="29"/>
      <c r="E71" s="29"/>
      <c r="F71" s="29"/>
      <c r="G71" s="29"/>
      <c r="I71" s="41"/>
      <c r="J71" s="41"/>
    </row>
    <row r="72" spans="3:10" s="16" customFormat="1" x14ac:dyDescent="0.25">
      <c r="C72" s="29"/>
      <c r="D72" s="29"/>
      <c r="E72" s="29"/>
      <c r="F72" s="29"/>
      <c r="G72" s="29"/>
      <c r="I72" s="41"/>
      <c r="J72" s="41"/>
    </row>
    <row r="73" spans="3:10" s="16" customFormat="1" x14ac:dyDescent="0.25">
      <c r="C73" s="29"/>
      <c r="D73" s="29"/>
      <c r="E73" s="29"/>
      <c r="F73" s="29"/>
      <c r="G73" s="29"/>
      <c r="I73" s="41"/>
      <c r="J73" s="41"/>
    </row>
    <row r="74" spans="3:10" s="16" customFormat="1" x14ac:dyDescent="0.25">
      <c r="C74" s="29"/>
      <c r="D74" s="29"/>
      <c r="E74" s="29"/>
      <c r="F74" s="29"/>
      <c r="G74" s="29"/>
      <c r="I74" s="41"/>
      <c r="J74" s="41"/>
    </row>
    <row r="75" spans="3:10" s="16" customFormat="1" x14ac:dyDescent="0.25">
      <c r="C75" s="29"/>
      <c r="D75" s="29"/>
      <c r="E75" s="29"/>
      <c r="F75" s="29"/>
      <c r="G75" s="29"/>
      <c r="I75" s="41"/>
      <c r="J75" s="41"/>
    </row>
    <row r="76" spans="3:10" s="16" customFormat="1" x14ac:dyDescent="0.25">
      <c r="C76" s="29"/>
      <c r="D76" s="29"/>
      <c r="E76" s="29"/>
      <c r="F76" s="29"/>
      <c r="G76" s="29"/>
      <c r="I76" s="41"/>
      <c r="J76" s="41"/>
    </row>
    <row r="77" spans="3:10" s="16" customFormat="1" x14ac:dyDescent="0.25">
      <c r="C77" s="29"/>
      <c r="D77" s="29"/>
      <c r="E77" s="29"/>
      <c r="F77" s="29"/>
      <c r="G77" s="29"/>
      <c r="I77" s="41"/>
      <c r="J77" s="41"/>
    </row>
    <row r="78" spans="3:10" s="16" customFormat="1" x14ac:dyDescent="0.25">
      <c r="C78" s="29"/>
      <c r="D78" s="29"/>
      <c r="E78" s="29"/>
      <c r="F78" s="29"/>
      <c r="G78" s="29"/>
      <c r="I78" s="41"/>
      <c r="J78" s="41"/>
    </row>
    <row r="79" spans="3:10" s="16" customFormat="1" x14ac:dyDescent="0.25">
      <c r="C79" s="29"/>
      <c r="D79" s="29"/>
      <c r="E79" s="29"/>
      <c r="F79" s="29"/>
      <c r="G79" s="29"/>
      <c r="I79" s="41"/>
      <c r="J79" s="41"/>
    </row>
    <row r="80" spans="3:10" s="16" customFormat="1" x14ac:dyDescent="0.25">
      <c r="C80" s="29"/>
      <c r="D80" s="29"/>
      <c r="E80" s="29"/>
      <c r="F80" s="29"/>
      <c r="G80" s="29"/>
      <c r="I80" s="41"/>
      <c r="J80" s="41"/>
    </row>
    <row r="81" spans="3:10" s="16" customFormat="1" x14ac:dyDescent="0.25">
      <c r="C81" s="29"/>
      <c r="D81" s="29"/>
      <c r="E81" s="29"/>
      <c r="F81" s="29"/>
      <c r="G81" s="29"/>
      <c r="I81" s="41"/>
      <c r="J81" s="41"/>
    </row>
    <row r="82" spans="3:10" s="16" customFormat="1" x14ac:dyDescent="0.25">
      <c r="C82" s="29"/>
      <c r="D82" s="29"/>
      <c r="E82" s="29"/>
      <c r="F82" s="29"/>
      <c r="G82" s="29"/>
      <c r="I82" s="41"/>
      <c r="J82" s="41"/>
    </row>
    <row r="83" spans="3:10" s="16" customFormat="1" x14ac:dyDescent="0.25">
      <c r="C83" s="29"/>
      <c r="D83" s="29"/>
      <c r="E83" s="29"/>
      <c r="F83" s="29"/>
      <c r="G83" s="29"/>
      <c r="I83" s="41"/>
      <c r="J83" s="41"/>
    </row>
    <row r="84" spans="3:10" s="16" customFormat="1" x14ac:dyDescent="0.25">
      <c r="C84" s="29"/>
      <c r="D84" s="29"/>
      <c r="E84" s="29"/>
      <c r="F84" s="29"/>
      <c r="G84" s="29"/>
      <c r="I84" s="41"/>
      <c r="J84" s="41"/>
    </row>
    <row r="85" spans="3:10" s="16" customFormat="1" x14ac:dyDescent="0.25">
      <c r="C85" s="29"/>
      <c r="D85" s="29"/>
      <c r="E85" s="29"/>
      <c r="F85" s="29"/>
      <c r="G85" s="29"/>
      <c r="I85" s="41"/>
      <c r="J85" s="41"/>
    </row>
    <row r="86" spans="3:10" s="16" customFormat="1" x14ac:dyDescent="0.25">
      <c r="C86" s="29"/>
      <c r="D86" s="29"/>
      <c r="E86" s="29"/>
      <c r="F86" s="29"/>
      <c r="G86" s="29"/>
      <c r="I86" s="41"/>
      <c r="J86" s="41"/>
    </row>
    <row r="87" spans="3:10" s="16" customFormat="1" x14ac:dyDescent="0.25">
      <c r="C87" s="29"/>
      <c r="D87" s="29"/>
      <c r="E87" s="29"/>
      <c r="F87" s="29"/>
      <c r="G87" s="29"/>
      <c r="I87" s="41"/>
      <c r="J87" s="41"/>
    </row>
    <row r="88" spans="3:10" s="16" customFormat="1" x14ac:dyDescent="0.25">
      <c r="C88" s="29"/>
      <c r="D88" s="29"/>
      <c r="E88" s="29"/>
      <c r="F88" s="29"/>
      <c r="G88" s="29"/>
      <c r="I88" s="41"/>
      <c r="J88" s="41"/>
    </row>
    <row r="89" spans="3:10" s="16" customFormat="1" x14ac:dyDescent="0.25">
      <c r="C89" s="29"/>
      <c r="D89" s="29"/>
      <c r="E89" s="29"/>
      <c r="F89" s="29"/>
      <c r="G89" s="29"/>
      <c r="I89" s="41"/>
      <c r="J89" s="41"/>
    </row>
    <row r="90" spans="3:10" s="16" customFormat="1" x14ac:dyDescent="0.25">
      <c r="C90" s="29"/>
      <c r="D90" s="29"/>
      <c r="E90" s="29"/>
      <c r="F90" s="29"/>
      <c r="G90" s="29"/>
      <c r="I90" s="41"/>
      <c r="J90" s="41"/>
    </row>
    <row r="91" spans="3:10" s="16" customFormat="1" x14ac:dyDescent="0.25">
      <c r="C91" s="29"/>
      <c r="D91" s="29"/>
      <c r="E91" s="29"/>
      <c r="F91" s="29"/>
      <c r="G91" s="29"/>
      <c r="I91" s="41"/>
      <c r="J91" s="41"/>
    </row>
    <row r="92" spans="3:10" s="16" customFormat="1" x14ac:dyDescent="0.25">
      <c r="C92" s="29"/>
      <c r="D92" s="29"/>
      <c r="E92" s="29"/>
      <c r="F92" s="29"/>
      <c r="G92" s="29"/>
      <c r="I92" s="41"/>
      <c r="J92" s="41"/>
    </row>
    <row r="93" spans="3:10" s="16" customFormat="1" x14ac:dyDescent="0.25">
      <c r="C93" s="29"/>
      <c r="D93" s="29"/>
      <c r="E93" s="29"/>
      <c r="F93" s="29"/>
      <c r="G93" s="29"/>
      <c r="I93" s="41"/>
      <c r="J93" s="41"/>
    </row>
    <row r="94" spans="3:10" s="16" customFormat="1" x14ac:dyDescent="0.25">
      <c r="C94" s="29"/>
      <c r="D94" s="29"/>
      <c r="E94" s="29"/>
      <c r="F94" s="29"/>
      <c r="G94" s="29"/>
      <c r="I94" s="41"/>
      <c r="J94" s="41"/>
    </row>
    <row r="95" spans="3:10" s="16" customFormat="1" x14ac:dyDescent="0.25">
      <c r="C95" s="29"/>
      <c r="D95" s="29"/>
      <c r="E95" s="29"/>
      <c r="F95" s="29"/>
      <c r="G95" s="29"/>
      <c r="I95" s="41"/>
      <c r="J95" s="41"/>
    </row>
    <row r="96" spans="3:10" s="16" customFormat="1" x14ac:dyDescent="0.25">
      <c r="C96" s="29"/>
      <c r="D96" s="29"/>
      <c r="E96" s="29"/>
      <c r="F96" s="29"/>
      <c r="G96" s="29"/>
      <c r="I96" s="41"/>
      <c r="J96" s="41"/>
    </row>
    <row r="97" spans="3:10" s="16" customFormat="1" x14ac:dyDescent="0.25">
      <c r="C97" s="29"/>
      <c r="D97" s="29"/>
      <c r="E97" s="29"/>
      <c r="F97" s="29"/>
      <c r="G97" s="29"/>
      <c r="I97" s="41"/>
      <c r="J97" s="41"/>
    </row>
    <row r="98" spans="3:10" s="16" customFormat="1" x14ac:dyDescent="0.25">
      <c r="C98" s="29"/>
      <c r="D98" s="29"/>
      <c r="E98" s="29"/>
      <c r="F98" s="29"/>
      <c r="G98" s="29"/>
      <c r="I98" s="41"/>
      <c r="J98" s="41"/>
    </row>
    <row r="99" spans="3:10" s="16" customFormat="1" x14ac:dyDescent="0.25">
      <c r="C99" s="29"/>
      <c r="D99" s="29"/>
      <c r="E99" s="29"/>
      <c r="F99" s="29"/>
      <c r="G99" s="29"/>
      <c r="I99" s="41"/>
      <c r="J99" s="41"/>
    </row>
    <row r="100" spans="3:10" s="16" customFormat="1" x14ac:dyDescent="0.25">
      <c r="C100" s="29"/>
      <c r="D100" s="29"/>
      <c r="E100" s="29"/>
      <c r="F100" s="29"/>
      <c r="G100" s="29"/>
      <c r="I100" s="41"/>
      <c r="J100" s="41"/>
    </row>
    <row r="101" spans="3:10" s="16" customFormat="1" x14ac:dyDescent="0.25">
      <c r="C101" s="29"/>
      <c r="D101" s="29"/>
      <c r="E101" s="29"/>
      <c r="F101" s="29"/>
      <c r="G101" s="29"/>
      <c r="I101" s="41"/>
      <c r="J101" s="41"/>
    </row>
    <row r="102" spans="3:10" s="16" customFormat="1" x14ac:dyDescent="0.25">
      <c r="C102" s="29"/>
      <c r="D102" s="29"/>
      <c r="E102" s="29"/>
      <c r="F102" s="29"/>
      <c r="G102" s="29"/>
      <c r="I102" s="41"/>
      <c r="J102" s="41"/>
    </row>
    <row r="103" spans="3:10" s="16" customFormat="1" x14ac:dyDescent="0.25">
      <c r="C103" s="29"/>
      <c r="D103" s="29"/>
      <c r="E103" s="29"/>
      <c r="F103" s="29"/>
      <c r="G103" s="29"/>
      <c r="I103" s="41"/>
      <c r="J103" s="41"/>
    </row>
    <row r="104" spans="3:10" s="16" customFormat="1" x14ac:dyDescent="0.25">
      <c r="C104" s="29"/>
      <c r="D104" s="29"/>
      <c r="E104" s="29"/>
      <c r="F104" s="29"/>
      <c r="G104" s="29"/>
      <c r="I104" s="41"/>
      <c r="J104" s="41"/>
    </row>
    <row r="105" spans="3:10" s="16" customFormat="1" x14ac:dyDescent="0.25">
      <c r="C105" s="29"/>
      <c r="D105" s="29"/>
      <c r="E105" s="29"/>
      <c r="F105" s="29"/>
      <c r="G105" s="29"/>
      <c r="I105" s="41"/>
      <c r="J105" s="41"/>
    </row>
    <row r="106" spans="3:10" s="16" customFormat="1" x14ac:dyDescent="0.25">
      <c r="C106" s="29"/>
      <c r="D106" s="29"/>
      <c r="E106" s="29"/>
      <c r="F106" s="29"/>
      <c r="G106" s="29"/>
      <c r="I106" s="41"/>
      <c r="J106" s="41"/>
    </row>
    <row r="107" spans="3:10" s="16" customFormat="1" x14ac:dyDescent="0.25">
      <c r="C107" s="29"/>
      <c r="D107" s="29"/>
      <c r="E107" s="29"/>
      <c r="F107" s="29"/>
      <c r="G107" s="29"/>
      <c r="I107" s="41"/>
      <c r="J107" s="41"/>
    </row>
    <row r="108" spans="3:10" s="16" customFormat="1" x14ac:dyDescent="0.25">
      <c r="C108" s="29"/>
      <c r="D108" s="29"/>
      <c r="E108" s="29"/>
      <c r="F108" s="29"/>
      <c r="G108" s="29"/>
      <c r="I108" s="41"/>
      <c r="J108" s="41"/>
    </row>
    <row r="109" spans="3:10" s="16" customFormat="1" x14ac:dyDescent="0.25">
      <c r="C109" s="29"/>
      <c r="D109" s="29"/>
      <c r="E109" s="29"/>
      <c r="F109" s="29"/>
      <c r="G109" s="29"/>
      <c r="I109" s="41"/>
      <c r="J109" s="41"/>
    </row>
    <row r="110" spans="3:10" s="16" customFormat="1" x14ac:dyDescent="0.25">
      <c r="C110" s="29"/>
      <c r="D110" s="29"/>
      <c r="E110" s="29"/>
      <c r="F110" s="29"/>
      <c r="G110" s="29"/>
      <c r="I110" s="41"/>
      <c r="J110" s="41"/>
    </row>
    <row r="111" spans="3:10" s="16" customFormat="1" x14ac:dyDescent="0.25">
      <c r="C111" s="29"/>
      <c r="D111" s="29"/>
      <c r="E111" s="29"/>
      <c r="F111" s="29"/>
      <c r="G111" s="29"/>
      <c r="I111" s="41"/>
      <c r="J111" s="41"/>
    </row>
    <row r="112" spans="3:10" s="16" customFormat="1" x14ac:dyDescent="0.25">
      <c r="C112" s="29"/>
      <c r="D112" s="29"/>
      <c r="E112" s="29"/>
      <c r="F112" s="29"/>
      <c r="G112" s="29"/>
      <c r="I112" s="41"/>
      <c r="J112" s="41"/>
    </row>
    <row r="113" spans="3:10" s="16" customFormat="1" x14ac:dyDescent="0.25">
      <c r="C113" s="29"/>
      <c r="D113" s="29"/>
      <c r="E113" s="29"/>
      <c r="F113" s="29"/>
      <c r="G113" s="29"/>
      <c r="I113" s="41"/>
      <c r="J113" s="41"/>
    </row>
    <row r="114" spans="3:10" s="16" customFormat="1" x14ac:dyDescent="0.25">
      <c r="C114" s="29"/>
      <c r="D114" s="29"/>
      <c r="E114" s="29"/>
      <c r="F114" s="29"/>
      <c r="G114" s="29"/>
      <c r="I114" s="41"/>
      <c r="J114" s="41"/>
    </row>
    <row r="115" spans="3:10" s="16" customFormat="1" x14ac:dyDescent="0.25">
      <c r="C115" s="29"/>
      <c r="D115" s="29"/>
      <c r="E115" s="29"/>
      <c r="F115" s="29"/>
      <c r="G115" s="29"/>
      <c r="I115" s="41"/>
      <c r="J115" s="41"/>
    </row>
    <row r="116" spans="3:10" s="16" customFormat="1" x14ac:dyDescent="0.25">
      <c r="C116" s="29"/>
      <c r="D116" s="29"/>
      <c r="E116" s="29"/>
      <c r="F116" s="29"/>
      <c r="G116" s="29"/>
      <c r="I116" s="41"/>
      <c r="J116" s="41"/>
    </row>
    <row r="117" spans="3:10" s="16" customFormat="1" x14ac:dyDescent="0.25">
      <c r="C117" s="29"/>
      <c r="D117" s="29"/>
      <c r="E117" s="29"/>
      <c r="F117" s="29"/>
      <c r="G117" s="29"/>
      <c r="I117" s="41"/>
      <c r="J117" s="41"/>
    </row>
    <row r="118" spans="3:10" s="16" customFormat="1" x14ac:dyDescent="0.25">
      <c r="C118" s="29"/>
      <c r="D118" s="29"/>
      <c r="E118" s="29"/>
      <c r="F118" s="29"/>
      <c r="G118" s="29"/>
      <c r="I118" s="41"/>
      <c r="J118" s="41"/>
    </row>
    <row r="119" spans="3:10" s="16" customFormat="1" x14ac:dyDescent="0.25">
      <c r="C119" s="29"/>
      <c r="D119" s="29"/>
      <c r="E119" s="29"/>
      <c r="F119" s="29"/>
      <c r="G119" s="29"/>
      <c r="I119" s="41"/>
      <c r="J119" s="41"/>
    </row>
    <row r="120" spans="3:10" s="16" customFormat="1" x14ac:dyDescent="0.25">
      <c r="C120" s="29"/>
      <c r="D120" s="29"/>
      <c r="E120" s="29"/>
      <c r="F120" s="29"/>
      <c r="G120" s="29"/>
      <c r="I120" s="41"/>
      <c r="J120" s="41"/>
    </row>
    <row r="121" spans="3:10" s="16" customFormat="1" x14ac:dyDescent="0.25">
      <c r="C121" s="29"/>
      <c r="D121" s="29"/>
      <c r="E121" s="29"/>
      <c r="F121" s="29"/>
      <c r="G121" s="29"/>
      <c r="I121" s="41"/>
      <c r="J121" s="41"/>
    </row>
    <row r="122" spans="3:10" s="16" customFormat="1" x14ac:dyDescent="0.25">
      <c r="C122" s="29"/>
      <c r="D122" s="29"/>
      <c r="E122" s="29"/>
      <c r="F122" s="29"/>
      <c r="G122" s="29"/>
      <c r="I122" s="41"/>
      <c r="J122" s="41"/>
    </row>
    <row r="123" spans="3:10" s="16" customFormat="1" x14ac:dyDescent="0.25">
      <c r="C123" s="29"/>
      <c r="D123" s="29"/>
      <c r="E123" s="29"/>
      <c r="F123" s="29"/>
      <c r="G123" s="29"/>
      <c r="I123" s="41"/>
      <c r="J123" s="41"/>
    </row>
    <row r="124" spans="3:10" s="16" customFormat="1" x14ac:dyDescent="0.25">
      <c r="C124" s="29"/>
      <c r="D124" s="29"/>
      <c r="E124" s="29"/>
      <c r="F124" s="29"/>
      <c r="G124" s="29"/>
      <c r="I124" s="41"/>
      <c r="J124" s="41"/>
    </row>
    <row r="125" spans="3:10" s="16" customFormat="1" x14ac:dyDescent="0.25">
      <c r="C125" s="29"/>
      <c r="D125" s="29"/>
      <c r="E125" s="29"/>
      <c r="F125" s="29"/>
      <c r="G125" s="29"/>
      <c r="I125" s="41"/>
      <c r="J125" s="41"/>
    </row>
    <row r="126" spans="3:10" s="16" customFormat="1" x14ac:dyDescent="0.25">
      <c r="C126" s="29"/>
      <c r="D126" s="29"/>
      <c r="E126" s="29"/>
      <c r="F126" s="29"/>
      <c r="G126" s="29"/>
      <c r="I126" s="41"/>
      <c r="J126" s="41"/>
    </row>
    <row r="127" spans="3:10" s="16" customFormat="1" x14ac:dyDescent="0.25">
      <c r="C127" s="29"/>
      <c r="D127" s="29"/>
      <c r="E127" s="29"/>
      <c r="F127" s="29"/>
      <c r="G127" s="29"/>
      <c r="I127" s="41"/>
      <c r="J127" s="41"/>
    </row>
    <row r="128" spans="3:10" s="16" customFormat="1" x14ac:dyDescent="0.25">
      <c r="C128" s="29"/>
      <c r="D128" s="29"/>
      <c r="E128" s="29"/>
      <c r="F128" s="29"/>
      <c r="G128" s="29"/>
      <c r="I128" s="41"/>
      <c r="J128" s="41"/>
    </row>
    <row r="129" spans="3:10" s="16" customFormat="1" x14ac:dyDescent="0.25">
      <c r="C129" s="29"/>
      <c r="D129" s="29"/>
      <c r="E129" s="29"/>
      <c r="F129" s="29"/>
      <c r="G129" s="29"/>
      <c r="I129" s="41"/>
      <c r="J129" s="41"/>
    </row>
    <row r="130" spans="3:10" s="16" customFormat="1" x14ac:dyDescent="0.25">
      <c r="C130" s="29"/>
      <c r="D130" s="29"/>
      <c r="E130" s="29"/>
      <c r="F130" s="29"/>
      <c r="G130" s="29"/>
      <c r="I130" s="41"/>
      <c r="J130" s="41"/>
    </row>
    <row r="131" spans="3:10" s="16" customFormat="1" x14ac:dyDescent="0.25">
      <c r="C131" s="29"/>
      <c r="D131" s="29"/>
      <c r="E131" s="29"/>
      <c r="F131" s="29"/>
      <c r="G131" s="29"/>
      <c r="I131" s="41"/>
      <c r="J131" s="41"/>
    </row>
    <row r="132" spans="3:10" s="16" customFormat="1" x14ac:dyDescent="0.25">
      <c r="C132" s="29"/>
      <c r="D132" s="29"/>
      <c r="E132" s="29"/>
      <c r="F132" s="29"/>
      <c r="G132" s="29"/>
      <c r="I132" s="41"/>
      <c r="J132" s="41"/>
    </row>
    <row r="133" spans="3:10" s="16" customFormat="1" x14ac:dyDescent="0.25">
      <c r="C133" s="29"/>
      <c r="D133" s="29"/>
      <c r="E133" s="29"/>
      <c r="F133" s="29"/>
      <c r="G133" s="29"/>
      <c r="I133" s="41"/>
      <c r="J133" s="41"/>
    </row>
    <row r="134" spans="3:10" s="16" customFormat="1" x14ac:dyDescent="0.25">
      <c r="C134" s="29"/>
      <c r="D134" s="29"/>
      <c r="E134" s="29"/>
      <c r="F134" s="29"/>
      <c r="G134" s="29"/>
      <c r="I134" s="41"/>
      <c r="J134" s="41"/>
    </row>
    <row r="135" spans="3:10" s="16" customFormat="1" x14ac:dyDescent="0.25">
      <c r="C135" s="29"/>
      <c r="D135" s="29"/>
      <c r="E135" s="29"/>
      <c r="F135" s="29"/>
      <c r="G135" s="29"/>
      <c r="I135" s="41"/>
      <c r="J135" s="41"/>
    </row>
    <row r="136" spans="3:10" s="16" customFormat="1" x14ac:dyDescent="0.25">
      <c r="C136" s="29"/>
      <c r="D136" s="29"/>
      <c r="E136" s="29"/>
      <c r="F136" s="29"/>
      <c r="G136" s="29"/>
      <c r="I136" s="41"/>
      <c r="J136" s="41"/>
    </row>
    <row r="137" spans="3:10" s="16" customFormat="1" x14ac:dyDescent="0.25">
      <c r="C137" s="29"/>
      <c r="D137" s="29"/>
      <c r="E137" s="29"/>
      <c r="F137" s="29"/>
      <c r="G137" s="29"/>
      <c r="I137" s="41"/>
      <c r="J137" s="41"/>
    </row>
    <row r="138" spans="3:10" s="16" customFormat="1" x14ac:dyDescent="0.25">
      <c r="C138" s="29"/>
      <c r="D138" s="29"/>
      <c r="E138" s="29"/>
      <c r="F138" s="29"/>
      <c r="G138" s="29"/>
      <c r="I138" s="41"/>
      <c r="J138" s="41"/>
    </row>
    <row r="139" spans="3:10" s="16" customFormat="1" x14ac:dyDescent="0.25">
      <c r="C139" s="29"/>
      <c r="D139" s="29"/>
      <c r="E139" s="29"/>
      <c r="F139" s="29"/>
      <c r="G139" s="29"/>
      <c r="I139" s="41"/>
      <c r="J139" s="41"/>
    </row>
    <row r="140" spans="3:10" s="16" customFormat="1" x14ac:dyDescent="0.25">
      <c r="C140" s="29"/>
      <c r="D140" s="29"/>
      <c r="E140" s="29"/>
      <c r="F140" s="29"/>
      <c r="G140" s="29"/>
      <c r="I140" s="41"/>
      <c r="J140" s="41"/>
    </row>
    <row r="141" spans="3:10" s="16" customFormat="1" x14ac:dyDescent="0.25">
      <c r="C141" s="29"/>
      <c r="D141" s="29"/>
      <c r="E141" s="29"/>
      <c r="F141" s="29"/>
      <c r="G141" s="29"/>
      <c r="I141" s="41"/>
      <c r="J141" s="41"/>
    </row>
    <row r="142" spans="3:10" s="16" customFormat="1" x14ac:dyDescent="0.25">
      <c r="C142" s="29"/>
      <c r="D142" s="29"/>
      <c r="E142" s="29"/>
      <c r="F142" s="29"/>
      <c r="G142" s="29"/>
      <c r="I142" s="41"/>
      <c r="J142" s="41"/>
    </row>
    <row r="143" spans="3:10" s="16" customFormat="1" x14ac:dyDescent="0.25">
      <c r="C143" s="29"/>
      <c r="D143" s="29"/>
      <c r="E143" s="29"/>
      <c r="F143" s="29"/>
      <c r="G143" s="29"/>
      <c r="I143" s="41"/>
      <c r="J143" s="41"/>
    </row>
    <row r="144" spans="3:10" s="16" customFormat="1" x14ac:dyDescent="0.25">
      <c r="C144" s="29"/>
      <c r="D144" s="29"/>
      <c r="E144" s="29"/>
      <c r="F144" s="29"/>
      <c r="G144" s="29"/>
      <c r="I144" s="41"/>
      <c r="J144" s="41"/>
    </row>
    <row r="145" spans="3:10" s="16" customFormat="1" x14ac:dyDescent="0.25">
      <c r="C145" s="29"/>
      <c r="D145" s="29"/>
      <c r="E145" s="29"/>
      <c r="F145" s="29"/>
      <c r="G145" s="29"/>
      <c r="I145" s="41"/>
      <c r="J145" s="41"/>
    </row>
    <row r="146" spans="3:10" s="16" customFormat="1" x14ac:dyDescent="0.25">
      <c r="C146" s="29"/>
      <c r="D146" s="29"/>
      <c r="E146" s="29"/>
      <c r="F146" s="29"/>
      <c r="G146" s="29"/>
      <c r="I146" s="41"/>
      <c r="J146" s="41"/>
    </row>
    <row r="147" spans="3:10" s="16" customFormat="1" x14ac:dyDescent="0.25">
      <c r="C147" s="29"/>
      <c r="D147" s="29"/>
      <c r="E147" s="29"/>
      <c r="F147" s="29"/>
      <c r="G147" s="29"/>
      <c r="I147" s="41"/>
      <c r="J147" s="41"/>
    </row>
    <row r="148" spans="3:10" s="16" customFormat="1" x14ac:dyDescent="0.25">
      <c r="C148" s="29"/>
      <c r="D148" s="29"/>
      <c r="E148" s="29"/>
      <c r="F148" s="29"/>
      <c r="G148" s="29"/>
      <c r="I148" s="41"/>
      <c r="J148" s="41"/>
    </row>
    <row r="149" spans="3:10" s="16" customFormat="1" x14ac:dyDescent="0.25">
      <c r="C149" s="29"/>
      <c r="D149" s="29"/>
      <c r="E149" s="29"/>
      <c r="F149" s="29"/>
      <c r="G149" s="29"/>
      <c r="I149" s="41"/>
      <c r="J149" s="41"/>
    </row>
    <row r="150" spans="3:10" s="16" customFormat="1" x14ac:dyDescent="0.25">
      <c r="C150" s="29"/>
      <c r="D150" s="29"/>
      <c r="E150" s="29"/>
      <c r="F150" s="29"/>
      <c r="G150" s="29"/>
      <c r="I150" s="41"/>
      <c r="J150" s="41"/>
    </row>
    <row r="151" spans="3:10" s="16" customFormat="1" x14ac:dyDescent="0.25">
      <c r="C151" s="29"/>
      <c r="D151" s="29"/>
      <c r="E151" s="29"/>
      <c r="F151" s="29"/>
      <c r="G151" s="29"/>
      <c r="I151" s="41"/>
      <c r="J151" s="41"/>
    </row>
    <row r="152" spans="3:10" s="16" customFormat="1" x14ac:dyDescent="0.25">
      <c r="C152" s="29"/>
      <c r="D152" s="29"/>
      <c r="E152" s="29"/>
      <c r="F152" s="29"/>
      <c r="G152" s="29"/>
      <c r="I152" s="41"/>
      <c r="J152" s="41"/>
    </row>
    <row r="153" spans="3:10" s="16" customFormat="1" x14ac:dyDescent="0.25">
      <c r="C153" s="29"/>
      <c r="D153" s="29"/>
      <c r="E153" s="29"/>
      <c r="F153" s="29"/>
      <c r="G153" s="29"/>
      <c r="I153" s="41"/>
      <c r="J153" s="41"/>
    </row>
    <row r="154" spans="3:10" s="16" customFormat="1" x14ac:dyDescent="0.25">
      <c r="C154" s="29"/>
      <c r="D154" s="29"/>
      <c r="E154" s="29"/>
      <c r="F154" s="29"/>
      <c r="G154" s="29"/>
      <c r="I154" s="41"/>
      <c r="J154" s="41"/>
    </row>
    <row r="155" spans="3:10" s="16" customFormat="1" x14ac:dyDescent="0.25">
      <c r="C155" s="29"/>
      <c r="D155" s="29"/>
      <c r="E155" s="29"/>
      <c r="F155" s="29"/>
      <c r="G155" s="29"/>
      <c r="I155" s="41"/>
      <c r="J155" s="41"/>
    </row>
    <row r="156" spans="3:10" s="16" customFormat="1" x14ac:dyDescent="0.25">
      <c r="C156" s="29"/>
      <c r="D156" s="29"/>
      <c r="E156" s="29"/>
      <c r="F156" s="29"/>
      <c r="G156" s="29"/>
      <c r="I156" s="41"/>
      <c r="J156" s="41"/>
    </row>
    <row r="157" spans="3:10" s="16" customFormat="1" x14ac:dyDescent="0.25">
      <c r="C157" s="29"/>
      <c r="D157" s="29"/>
      <c r="E157" s="29"/>
      <c r="F157" s="29"/>
      <c r="G157" s="29"/>
      <c r="I157" s="41"/>
      <c r="J157" s="41"/>
    </row>
    <row r="158" spans="3:10" s="16" customFormat="1" x14ac:dyDescent="0.25">
      <c r="C158" s="29"/>
      <c r="D158" s="29"/>
      <c r="E158" s="29"/>
      <c r="F158" s="29"/>
      <c r="G158" s="29"/>
      <c r="I158" s="41"/>
      <c r="J158" s="41"/>
    </row>
    <row r="159" spans="3:10" s="16" customFormat="1" x14ac:dyDescent="0.25">
      <c r="C159" s="29"/>
      <c r="D159" s="29"/>
      <c r="E159" s="29"/>
      <c r="F159" s="29"/>
      <c r="G159" s="29"/>
      <c r="I159" s="41"/>
      <c r="J159" s="41"/>
    </row>
    <row r="160" spans="3:10" s="16" customFormat="1" x14ac:dyDescent="0.25">
      <c r="C160" s="29"/>
      <c r="D160" s="29"/>
      <c r="E160" s="29"/>
      <c r="F160" s="29"/>
      <c r="G160" s="29"/>
      <c r="I160" s="41"/>
      <c r="J160" s="41"/>
    </row>
    <row r="161" spans="3:10" s="16" customFormat="1" x14ac:dyDescent="0.25">
      <c r="C161" s="29"/>
      <c r="D161" s="29"/>
      <c r="E161" s="29"/>
      <c r="F161" s="29"/>
      <c r="G161" s="29"/>
      <c r="I161" s="41"/>
      <c r="J161" s="41"/>
    </row>
    <row r="162" spans="3:10" s="16" customFormat="1" x14ac:dyDescent="0.25">
      <c r="C162" s="29"/>
      <c r="D162" s="29"/>
      <c r="E162" s="29"/>
      <c r="F162" s="29"/>
      <c r="G162" s="29"/>
      <c r="I162" s="41"/>
      <c r="J162" s="41"/>
    </row>
    <row r="163" spans="3:10" s="16" customFormat="1" x14ac:dyDescent="0.25">
      <c r="C163" s="29"/>
      <c r="D163" s="29"/>
      <c r="E163" s="29"/>
      <c r="F163" s="29"/>
      <c r="G163" s="29"/>
      <c r="I163" s="41"/>
      <c r="J163" s="41"/>
    </row>
    <row r="164" spans="3:10" s="16" customFormat="1" x14ac:dyDescent="0.25">
      <c r="C164" s="29"/>
      <c r="D164" s="29"/>
      <c r="E164" s="29"/>
      <c r="F164" s="29"/>
      <c r="G164" s="29"/>
      <c r="I164" s="41"/>
      <c r="J164" s="41"/>
    </row>
    <row r="165" spans="3:10" s="16" customFormat="1" x14ac:dyDescent="0.25">
      <c r="C165" s="29"/>
      <c r="D165" s="29"/>
      <c r="E165" s="29"/>
      <c r="F165" s="29"/>
      <c r="G165" s="29"/>
      <c r="I165" s="41"/>
      <c r="J165" s="41"/>
    </row>
    <row r="166" spans="3:10" s="16" customFormat="1" x14ac:dyDescent="0.25">
      <c r="C166" s="29"/>
      <c r="D166" s="29"/>
      <c r="E166" s="29"/>
      <c r="F166" s="29"/>
      <c r="G166" s="29"/>
      <c r="I166" s="41"/>
      <c r="J166" s="41"/>
    </row>
    <row r="167" spans="3:10" s="16" customFormat="1" x14ac:dyDescent="0.25">
      <c r="C167" s="29"/>
      <c r="D167" s="29"/>
      <c r="E167" s="29"/>
      <c r="F167" s="29"/>
      <c r="G167" s="29"/>
      <c r="I167" s="41"/>
      <c r="J167" s="41"/>
    </row>
    <row r="168" spans="3:10" s="16" customFormat="1" x14ac:dyDescent="0.25">
      <c r="C168" s="29"/>
      <c r="D168" s="29"/>
      <c r="E168" s="29"/>
      <c r="F168" s="29"/>
      <c r="G168" s="29"/>
      <c r="I168" s="41"/>
      <c r="J168" s="41"/>
    </row>
    <row r="169" spans="3:10" s="16" customFormat="1" x14ac:dyDescent="0.25">
      <c r="C169" s="29"/>
      <c r="D169" s="29"/>
      <c r="E169" s="29"/>
      <c r="F169" s="29"/>
      <c r="G169" s="29"/>
      <c r="I169" s="41"/>
      <c r="J169" s="41"/>
    </row>
    <row r="170" spans="3:10" s="16" customFormat="1" x14ac:dyDescent="0.25">
      <c r="C170" s="29"/>
      <c r="D170" s="29"/>
      <c r="E170" s="29"/>
      <c r="F170" s="29"/>
      <c r="G170" s="29"/>
      <c r="I170" s="41"/>
      <c r="J170" s="41"/>
    </row>
    <row r="171" spans="3:10" s="16" customFormat="1" x14ac:dyDescent="0.25">
      <c r="C171" s="29"/>
      <c r="D171" s="29"/>
      <c r="E171" s="29"/>
      <c r="F171" s="29"/>
      <c r="G171" s="29"/>
      <c r="I171" s="41"/>
      <c r="J171" s="41"/>
    </row>
    <row r="172" spans="3:10" s="16" customFormat="1" x14ac:dyDescent="0.25">
      <c r="C172" s="29"/>
      <c r="D172" s="29"/>
      <c r="E172" s="29"/>
      <c r="F172" s="29"/>
      <c r="G172" s="29"/>
      <c r="I172" s="41"/>
      <c r="J172" s="41"/>
    </row>
    <row r="173" spans="3:10" s="16" customFormat="1" x14ac:dyDescent="0.25">
      <c r="C173" s="29"/>
      <c r="D173" s="29"/>
      <c r="E173" s="29"/>
      <c r="F173" s="29"/>
      <c r="G173" s="29"/>
      <c r="I173" s="41"/>
      <c r="J173" s="41"/>
    </row>
    <row r="174" spans="3:10" s="16" customFormat="1" x14ac:dyDescent="0.25">
      <c r="C174" s="29"/>
      <c r="D174" s="29"/>
      <c r="E174" s="29"/>
      <c r="F174" s="29"/>
      <c r="G174" s="29"/>
      <c r="I174" s="41"/>
      <c r="J174" s="41"/>
    </row>
    <row r="175" spans="3:10" s="16" customFormat="1" x14ac:dyDescent="0.25">
      <c r="C175" s="29"/>
      <c r="D175" s="29"/>
      <c r="E175" s="29"/>
      <c r="F175" s="29"/>
      <c r="G175" s="29"/>
      <c r="I175" s="41"/>
      <c r="J175" s="41"/>
    </row>
    <row r="176" spans="3:10" s="16" customFormat="1" x14ac:dyDescent="0.25">
      <c r="C176" s="29"/>
      <c r="D176" s="29"/>
      <c r="E176" s="29"/>
      <c r="F176" s="29"/>
      <c r="G176" s="29"/>
      <c r="I176" s="41"/>
      <c r="J176" s="41"/>
    </row>
    <row r="177" spans="3:10" s="16" customFormat="1" x14ac:dyDescent="0.25">
      <c r="C177" s="29"/>
      <c r="D177" s="29"/>
      <c r="E177" s="29"/>
      <c r="F177" s="29"/>
      <c r="G177" s="29"/>
      <c r="I177" s="41"/>
      <c r="J177" s="41"/>
    </row>
    <row r="178" spans="3:10" s="16" customFormat="1" x14ac:dyDescent="0.25">
      <c r="C178" s="29"/>
      <c r="D178" s="29"/>
      <c r="E178" s="29"/>
      <c r="F178" s="29"/>
      <c r="G178" s="29"/>
      <c r="I178" s="41"/>
      <c r="J178" s="41"/>
    </row>
    <row r="179" spans="3:10" s="16" customFormat="1" x14ac:dyDescent="0.25">
      <c r="C179" s="29"/>
      <c r="D179" s="29"/>
      <c r="E179" s="29"/>
      <c r="F179" s="29"/>
      <c r="G179" s="29"/>
      <c r="I179" s="41"/>
      <c r="J179" s="41"/>
    </row>
    <row r="180" spans="3:10" s="16" customFormat="1" x14ac:dyDescent="0.25">
      <c r="C180" s="29"/>
      <c r="D180" s="29"/>
      <c r="E180" s="29"/>
      <c r="F180" s="29"/>
      <c r="G180" s="29"/>
      <c r="I180" s="41"/>
      <c r="J180" s="41"/>
    </row>
    <row r="181" spans="3:10" s="16" customFormat="1" x14ac:dyDescent="0.25">
      <c r="C181" s="29"/>
      <c r="D181" s="29"/>
      <c r="E181" s="29"/>
      <c r="F181" s="29"/>
      <c r="G181" s="29"/>
      <c r="I181" s="41"/>
      <c r="J181" s="41"/>
    </row>
    <row r="182" spans="3:10" s="16" customFormat="1" x14ac:dyDescent="0.25">
      <c r="C182" s="29"/>
      <c r="D182" s="29"/>
      <c r="E182" s="29"/>
      <c r="F182" s="29"/>
      <c r="G182" s="29"/>
      <c r="I182" s="41"/>
      <c r="J182" s="41"/>
    </row>
    <row r="183" spans="3:10" s="16" customFormat="1" x14ac:dyDescent="0.25">
      <c r="C183" s="29"/>
      <c r="D183" s="29"/>
      <c r="E183" s="29"/>
      <c r="F183" s="29"/>
      <c r="G183" s="29"/>
      <c r="I183" s="41"/>
      <c r="J183" s="41"/>
    </row>
    <row r="184" spans="3:10" s="16" customFormat="1" x14ac:dyDescent="0.25">
      <c r="C184" s="29"/>
      <c r="D184" s="29"/>
      <c r="E184" s="29"/>
      <c r="F184" s="29"/>
      <c r="G184" s="29"/>
      <c r="I184" s="41"/>
      <c r="J184" s="41"/>
    </row>
    <row r="185" spans="3:10" s="16" customFormat="1" x14ac:dyDescent="0.25">
      <c r="C185" s="29"/>
      <c r="D185" s="29"/>
      <c r="E185" s="29"/>
      <c r="F185" s="29"/>
      <c r="G185" s="29"/>
      <c r="I185" s="41"/>
      <c r="J185" s="41"/>
    </row>
    <row r="186" spans="3:10" s="16" customFormat="1" x14ac:dyDescent="0.25">
      <c r="C186" s="29"/>
      <c r="D186" s="29"/>
      <c r="E186" s="29"/>
      <c r="F186" s="29"/>
      <c r="G186" s="29"/>
      <c r="I186" s="41"/>
      <c r="J186" s="41"/>
    </row>
    <row r="187" spans="3:10" s="16" customFormat="1" x14ac:dyDescent="0.25">
      <c r="C187" s="29"/>
      <c r="D187" s="29"/>
      <c r="E187" s="29"/>
      <c r="F187" s="29"/>
      <c r="G187" s="29"/>
      <c r="I187" s="41"/>
      <c r="J187" s="41"/>
    </row>
    <row r="188" spans="3:10" s="16" customFormat="1" x14ac:dyDescent="0.25">
      <c r="C188" s="29"/>
      <c r="D188" s="29"/>
      <c r="E188" s="29"/>
      <c r="F188" s="29"/>
      <c r="G188" s="29"/>
      <c r="I188" s="41"/>
      <c r="J188" s="41"/>
    </row>
    <row r="189" spans="3:10" s="16" customFormat="1" x14ac:dyDescent="0.25">
      <c r="C189" s="29"/>
      <c r="D189" s="29"/>
      <c r="E189" s="29"/>
      <c r="F189" s="29"/>
      <c r="G189" s="29"/>
      <c r="I189" s="41"/>
      <c r="J189" s="41"/>
    </row>
    <row r="190" spans="3:10" s="16" customFormat="1" x14ac:dyDescent="0.25">
      <c r="C190" s="29"/>
      <c r="D190" s="29"/>
      <c r="E190" s="29"/>
      <c r="F190" s="29"/>
      <c r="G190" s="29"/>
      <c r="I190" s="41"/>
      <c r="J190" s="41"/>
    </row>
    <row r="191" spans="3:10" s="16" customFormat="1" x14ac:dyDescent="0.25">
      <c r="C191" s="29"/>
      <c r="D191" s="29"/>
      <c r="E191" s="29"/>
      <c r="F191" s="29"/>
      <c r="G191" s="29"/>
      <c r="I191" s="41"/>
      <c r="J191" s="41"/>
    </row>
    <row r="192" spans="3:10" s="16" customFormat="1" x14ac:dyDescent="0.25">
      <c r="C192" s="29"/>
      <c r="D192" s="29"/>
      <c r="E192" s="29"/>
      <c r="F192" s="29"/>
      <c r="G192" s="29"/>
      <c r="I192" s="41"/>
      <c r="J192" s="41"/>
    </row>
    <row r="193" spans="3:10" s="16" customFormat="1" x14ac:dyDescent="0.25">
      <c r="C193" s="29"/>
      <c r="D193" s="29"/>
      <c r="E193" s="29"/>
      <c r="F193" s="29"/>
      <c r="G193" s="29"/>
      <c r="I193" s="41"/>
      <c r="J193" s="41"/>
    </row>
    <row r="194" spans="3:10" s="16" customFormat="1" x14ac:dyDescent="0.25">
      <c r="C194" s="29"/>
      <c r="D194" s="29"/>
      <c r="E194" s="29"/>
      <c r="F194" s="29"/>
      <c r="G194" s="29"/>
      <c r="I194" s="41"/>
      <c r="J194" s="41"/>
    </row>
    <row r="195" spans="3:10" s="16" customFormat="1" x14ac:dyDescent="0.25">
      <c r="C195" s="29"/>
      <c r="D195" s="29"/>
      <c r="E195" s="29"/>
      <c r="F195" s="29"/>
      <c r="G195" s="29"/>
      <c r="I195" s="41"/>
      <c r="J195" s="41"/>
    </row>
    <row r="196" spans="3:10" s="16" customFormat="1" x14ac:dyDescent="0.25">
      <c r="C196" s="29"/>
      <c r="D196" s="29"/>
      <c r="E196" s="29"/>
      <c r="F196" s="29"/>
      <c r="G196" s="29"/>
      <c r="I196" s="41"/>
      <c r="J196" s="41"/>
    </row>
  </sheetData>
  <mergeCells count="12">
    <mergeCell ref="G8:G9"/>
    <mergeCell ref="H8:H9"/>
    <mergeCell ref="B3:J3"/>
    <mergeCell ref="B4:J4"/>
    <mergeCell ref="B5:J5"/>
    <mergeCell ref="B7:B9"/>
    <mergeCell ref="C7:F7"/>
    <mergeCell ref="G7:H7"/>
    <mergeCell ref="I7:J7"/>
    <mergeCell ref="C8:C9"/>
    <mergeCell ref="D8:D9"/>
    <mergeCell ref="E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Balanza de Comprobación</vt:lpstr>
      <vt:lpstr>BalanceGeneral_Situacion</vt:lpstr>
      <vt:lpstr>EstadoResultados_Rendimiento</vt:lpstr>
      <vt:lpstr>Hoja1</vt:lpstr>
      <vt:lpstr>Estado Flujo de Efectivo</vt:lpstr>
      <vt:lpstr>Estado de Cambios en Patrimonio</vt:lpstr>
      <vt:lpstr>EstadoEjecucionPresupuestaria</vt:lpstr>
      <vt:lpstr>BalanceGeneral_Situacion!Área_de_impresión</vt:lpstr>
      <vt:lpstr>'Balanza de Comprobación'!Área_de_impresión</vt:lpstr>
      <vt:lpstr>'Estado de Cambios en Patrimonio'!Área_de_impresión</vt:lpstr>
      <vt:lpstr>'Estado Flujo de Efectivo'!Área_de_impresión</vt:lpstr>
      <vt:lpstr>EstadoResultados_Rendimiento!Área_de_impresión</vt:lpstr>
      <vt:lpstr>BalanceGeneral_Situacion!Títulos_a_imprimir</vt:lpstr>
      <vt:lpstr>'Balanza de Comprobación'!Títulos_a_imprimir</vt:lpstr>
      <vt:lpstr>EstadoResultados_Rendimiento!Títulos_a_imprimir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2017-08-10T20:43:52Z</dcterms:modified>
  <cp:category/>
  <cp:contentStatus/>
</cp:coreProperties>
</file>