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CIERRE IV TRIMESTRE 2017\EEFF 31 12 2017\CONIS 2017\"/>
    </mc:Choice>
  </mc:AlternateContent>
  <bookViews>
    <workbookView xWindow="0" yWindow="60" windowWidth="20730" windowHeight="8990" firstSheet="1" activeTab="3" xr2:uid="{00000000-000D-0000-FFFF-FFFF00000000}"/>
  </bookViews>
  <sheets>
    <sheet name="BalanceComprobacion" sheetId="1" r:id="rId1"/>
    <sheet name="Balance Situacion Financiera" sheetId="4" r:id="rId2"/>
    <sheet name="Estado de Rendimientos" sheetId="5" r:id="rId3"/>
    <sheet name="Estado Flujo de Efectivo" sheetId="7" r:id="rId4"/>
    <sheet name="Estados Cambios en patrimnio" sheetId="6" r:id="rId5"/>
  </sheets>
  <externalReferences>
    <externalReference r:id="rId6"/>
    <externalReference r:id="rId7"/>
    <externalReference r:id="rId8"/>
  </externalReferences>
  <definedNames>
    <definedName name="_xlnm.Print_Area" localSheetId="0">BalanceComprobacion!$B$1:$G$111</definedName>
    <definedName name="_xlnm.Print_Titles" localSheetId="0">BalanceComprobacion!$1:$7</definedName>
  </definedNames>
  <calcPr calcId="171027"/>
</workbook>
</file>

<file path=xl/calcChain.xml><?xml version="1.0" encoding="utf-8"?>
<calcChain xmlns="http://schemas.openxmlformats.org/spreadsheetml/2006/main">
  <c r="D25" i="7" l="1"/>
  <c r="E25" i="7"/>
  <c r="D31" i="7"/>
  <c r="E31" i="7"/>
  <c r="D40" i="7"/>
  <c r="D48" i="7" s="1"/>
  <c r="E40" i="7"/>
  <c r="D44" i="7"/>
  <c r="E44" i="7"/>
  <c r="A3" i="7"/>
  <c r="A1" i="7"/>
  <c r="E16" i="7"/>
  <c r="D16" i="7"/>
  <c r="E7" i="7"/>
  <c r="D7" i="7"/>
  <c r="AA2" i="7"/>
  <c r="AD2" i="7" s="1"/>
  <c r="E48" i="7" l="1"/>
  <c r="D37" i="7"/>
  <c r="E37" i="7"/>
  <c r="D22" i="7"/>
  <c r="E22" i="7"/>
  <c r="AB2" i="7"/>
  <c r="AC2" i="7"/>
  <c r="E50" i="7" l="1"/>
  <c r="E54" i="7" s="1"/>
  <c r="D53" i="7" s="1"/>
  <c r="D50" i="7"/>
  <c r="D54" i="7" s="1"/>
  <c r="D5" i="7" l="1"/>
  <c r="E5" i="7"/>
  <c r="I31" i="6" l="1"/>
  <c r="I32" i="6" s="1"/>
  <c r="H31" i="6"/>
  <c r="H32" i="6" s="1"/>
  <c r="G31" i="6"/>
  <c r="G32" i="6" s="1"/>
  <c r="F31" i="6"/>
  <c r="F32" i="6" s="1"/>
  <c r="E31" i="6"/>
  <c r="E32" i="6" s="1"/>
  <c r="D31" i="6"/>
  <c r="D32" i="6" s="1"/>
  <c r="C31" i="6"/>
  <c r="C32" i="6" s="1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1" i="6"/>
  <c r="A1" i="6"/>
  <c r="J31" i="6" l="1"/>
  <c r="J32" i="6" s="1"/>
  <c r="A3" i="5" l="1"/>
  <c r="A1" i="5"/>
  <c r="A3" i="4"/>
  <c r="A1" i="4"/>
  <c r="E225" i="5"/>
  <c r="D225" i="5"/>
  <c r="E222" i="5"/>
  <c r="D222" i="5"/>
  <c r="E215" i="5"/>
  <c r="D215" i="5"/>
  <c r="E210" i="5"/>
  <c r="D210" i="5"/>
  <c r="E206" i="5"/>
  <c r="D206" i="5"/>
  <c r="E197" i="5"/>
  <c r="D197" i="5"/>
  <c r="E194" i="5"/>
  <c r="D194" i="5"/>
  <c r="E191" i="5"/>
  <c r="D191" i="5"/>
  <c r="E184" i="5"/>
  <c r="D184" i="5"/>
  <c r="E179" i="5"/>
  <c r="D179" i="5"/>
  <c r="E173" i="5"/>
  <c r="D173" i="5"/>
  <c r="E170" i="5"/>
  <c r="D170" i="5"/>
  <c r="E166" i="5"/>
  <c r="D166" i="5"/>
  <c r="E163" i="5"/>
  <c r="D163" i="5"/>
  <c r="E160" i="5"/>
  <c r="D160" i="5"/>
  <c r="E154" i="5"/>
  <c r="D154" i="5"/>
  <c r="E144" i="5"/>
  <c r="D144" i="5"/>
  <c r="E135" i="5"/>
  <c r="D135" i="5"/>
  <c r="E128" i="5"/>
  <c r="D128" i="5"/>
  <c r="E125" i="5"/>
  <c r="D125" i="5"/>
  <c r="E120" i="5"/>
  <c r="D120" i="5"/>
  <c r="E116" i="5"/>
  <c r="D116" i="5"/>
  <c r="E110" i="5"/>
  <c r="D110" i="5"/>
  <c r="E107" i="5"/>
  <c r="D107" i="5"/>
  <c r="E100" i="5"/>
  <c r="D100" i="5"/>
  <c r="E95" i="5"/>
  <c r="D95" i="5"/>
  <c r="E91" i="5"/>
  <c r="D91" i="5"/>
  <c r="E83" i="5"/>
  <c r="D83" i="5"/>
  <c r="E79" i="5"/>
  <c r="D79" i="5"/>
  <c r="E75" i="5"/>
  <c r="D75" i="5"/>
  <c r="E72" i="5"/>
  <c r="D72" i="5"/>
  <c r="E62" i="5"/>
  <c r="D62" i="5"/>
  <c r="E59" i="5"/>
  <c r="D59" i="5"/>
  <c r="E55" i="5"/>
  <c r="D55" i="5"/>
  <c r="E52" i="5"/>
  <c r="D52" i="5"/>
  <c r="E49" i="5"/>
  <c r="D49" i="5"/>
  <c r="E46" i="5"/>
  <c r="D46" i="5"/>
  <c r="E41" i="5"/>
  <c r="D41" i="5"/>
  <c r="E38" i="5"/>
  <c r="D38" i="5"/>
  <c r="E34" i="5"/>
  <c r="D34" i="5"/>
  <c r="E31" i="5"/>
  <c r="D31" i="5"/>
  <c r="E27" i="5"/>
  <c r="D27" i="5"/>
  <c r="E23" i="5"/>
  <c r="D23" i="5"/>
  <c r="E16" i="5"/>
  <c r="D16" i="5"/>
  <c r="E11" i="5"/>
  <c r="D11" i="5"/>
  <c r="E178" i="4"/>
  <c r="D178" i="4"/>
  <c r="E175" i="4"/>
  <c r="D175" i="4"/>
  <c r="E171" i="4"/>
  <c r="D171" i="4"/>
  <c r="E166" i="4"/>
  <c r="D166" i="4"/>
  <c r="E163" i="4"/>
  <c r="D163" i="4"/>
  <c r="E160" i="4"/>
  <c r="D160" i="4"/>
  <c r="E157" i="4"/>
  <c r="D157" i="4"/>
  <c r="E146" i="4"/>
  <c r="D146" i="4"/>
  <c r="E143" i="4"/>
  <c r="D143" i="4"/>
  <c r="E140" i="4"/>
  <c r="D140" i="4"/>
  <c r="E136" i="4"/>
  <c r="D136" i="4"/>
  <c r="E128" i="4"/>
  <c r="D128" i="4"/>
  <c r="E121" i="4"/>
  <c r="D121" i="4"/>
  <c r="E118" i="4"/>
  <c r="D118" i="4"/>
  <c r="E113" i="4"/>
  <c r="D113" i="4"/>
  <c r="E107" i="4"/>
  <c r="D107" i="4"/>
  <c r="E96" i="4"/>
  <c r="D96" i="4"/>
  <c r="E84" i="4"/>
  <c r="D84" i="4"/>
  <c r="E79" i="4"/>
  <c r="D79" i="4"/>
  <c r="E72" i="4"/>
  <c r="D72" i="4"/>
  <c r="E62" i="4"/>
  <c r="D62" i="4"/>
  <c r="E54" i="4"/>
  <c r="D54" i="4"/>
  <c r="E48" i="4"/>
  <c r="D48" i="4"/>
  <c r="E41" i="4"/>
  <c r="D41" i="4"/>
  <c r="E35" i="4"/>
  <c r="D35" i="4"/>
  <c r="E19" i="4"/>
  <c r="D19" i="4"/>
  <c r="E13" i="4"/>
  <c r="D13" i="4"/>
  <c r="E10" i="4"/>
  <c r="D10" i="4"/>
  <c r="D229" i="5" l="1"/>
  <c r="E229" i="5"/>
  <c r="D130" i="5"/>
  <c r="E130" i="5"/>
  <c r="D183" i="4"/>
  <c r="E183" i="4"/>
  <c r="E150" i="4"/>
  <c r="D150" i="4"/>
  <c r="D125" i="4"/>
  <c r="D151" i="4" s="1"/>
  <c r="E125" i="4"/>
  <c r="E151" i="4" s="1"/>
  <c r="D88" i="4"/>
  <c r="E88" i="4"/>
  <c r="E45" i="4"/>
  <c r="E89" i="4" s="1"/>
  <c r="D45" i="4"/>
  <c r="D89" i="4" s="1"/>
  <c r="D230" i="5" l="1"/>
  <c r="E230" i="5"/>
  <c r="D184" i="4"/>
  <c r="E184" i="4"/>
  <c r="E185" i="4" s="1"/>
  <c r="D185" i="4"/>
  <c r="E6" i="4"/>
  <c r="D6" i="4"/>
</calcChain>
</file>

<file path=xl/sharedStrings.xml><?xml version="1.0" encoding="utf-8"?>
<sst xmlns="http://schemas.openxmlformats.org/spreadsheetml/2006/main" count="1262" uniqueCount="1012">
  <si>
    <t>Balance de Comprobación</t>
  </si>
  <si>
    <t>NOMBRE CUENTA</t>
  </si>
  <si>
    <t>SALDO INICIAL</t>
  </si>
  <si>
    <t>DEBITOS PERIODO</t>
  </si>
  <si>
    <t>SALDO FINAL</t>
  </si>
  <si>
    <t/>
  </si>
  <si>
    <t>GRAN TOTAL</t>
  </si>
  <si>
    <t>Código Institucional:</t>
  </si>
  <si>
    <t>Periodo</t>
  </si>
  <si>
    <t>CREDITOS PERIODO</t>
  </si>
  <si>
    <t>Moneda: CRC</t>
  </si>
  <si>
    <t>CUENTA (REPORTAR MÁXIMO A NIVEL 8)</t>
  </si>
  <si>
    <t>Consejo Nacional de Investigacion en Salud (CONIS )</t>
  </si>
  <si>
    <t>Activo Corriente</t>
  </si>
  <si>
    <t>1.1.1.01.02.02.2.21103</t>
  </si>
  <si>
    <t>Activo No Corriente</t>
  </si>
  <si>
    <t>Dietas</t>
  </si>
  <si>
    <t>ACTIVO</t>
  </si>
  <si>
    <t>1.1.</t>
  </si>
  <si>
    <t>1.1.1.</t>
  </si>
  <si>
    <t>Efectivo y equivalentes de efectivo</t>
  </si>
  <si>
    <t>1.1.1.01.02.</t>
  </si>
  <si>
    <t>Depósitos bancarios</t>
  </si>
  <si>
    <t>1.1.1.01.02.02.</t>
  </si>
  <si>
    <t>Depósitos bancarios en el sector público interno</t>
  </si>
  <si>
    <t>1.1.1.01.02.02.2.</t>
  </si>
  <si>
    <t>Cuentas corrientes en el sector público interno</t>
  </si>
  <si>
    <t>1.1.1.01.02.02.3.</t>
  </si>
  <si>
    <t>Caja Única</t>
  </si>
  <si>
    <t>1.1.3.</t>
  </si>
  <si>
    <t>Cuentas a cobrar a corto plazo</t>
  </si>
  <si>
    <t>1.1.3.04.</t>
  </si>
  <si>
    <t>Servicios y derechos a cobrar a corto plazo</t>
  </si>
  <si>
    <t>1.1.3.04.02.</t>
  </si>
  <si>
    <t>Derechos administrativos a cobrar c/p</t>
  </si>
  <si>
    <t>1.1.3.04.02.99.</t>
  </si>
  <si>
    <t>Otros derechos administrativos a cobrar c/p</t>
  </si>
  <si>
    <t>1.2.</t>
  </si>
  <si>
    <t>1.2.5.</t>
  </si>
  <si>
    <t>Bienes no concesionados</t>
  </si>
  <si>
    <t>1.2.5.01.</t>
  </si>
  <si>
    <t>Propiedades, planta y equipos explotados</t>
  </si>
  <si>
    <t>1.2.5.01.06.</t>
  </si>
  <si>
    <t>Equipos y mobiliario de oficina</t>
  </si>
  <si>
    <t>1.2.5.01.06.99.</t>
  </si>
  <si>
    <t>Otros equipos y mobiliario</t>
  </si>
  <si>
    <t>1.2.5.01.06.99.1.</t>
  </si>
  <si>
    <t>Valores de origen</t>
  </si>
  <si>
    <t>1.2.5.01.06.99.3.</t>
  </si>
  <si>
    <t>Depreciaciones acumuladas *</t>
  </si>
  <si>
    <t>2.</t>
  </si>
  <si>
    <t>PASIVO</t>
  </si>
  <si>
    <t>2.1.</t>
  </si>
  <si>
    <t>Pasivo Corriente</t>
  </si>
  <si>
    <t>3.</t>
  </si>
  <si>
    <t>PATRIMONIO</t>
  </si>
  <si>
    <t>3.1.</t>
  </si>
  <si>
    <t>Patrimonio público</t>
  </si>
  <si>
    <t>3.1.1.</t>
  </si>
  <si>
    <t>Capital</t>
  </si>
  <si>
    <t>3.1.1.01.</t>
  </si>
  <si>
    <t>Capital inicial</t>
  </si>
  <si>
    <t>3.1.1.01.01.</t>
  </si>
  <si>
    <t>Capital inicial a valores históricos</t>
  </si>
  <si>
    <t>3.1.5.</t>
  </si>
  <si>
    <t>Resultados acumulados</t>
  </si>
  <si>
    <t>3.1.5.01.</t>
  </si>
  <si>
    <t>Resultados acumulados de ejercicios anteriores</t>
  </si>
  <si>
    <t>3.1.5.01.02.</t>
  </si>
  <si>
    <t>Ajuste de resultados de ejercicios anteriores</t>
  </si>
  <si>
    <t>3.1.5.01.02.01.</t>
  </si>
  <si>
    <t>Ajustes  de Capital</t>
  </si>
  <si>
    <t>4.</t>
  </si>
  <si>
    <t>INGRESOS</t>
  </si>
  <si>
    <t>4.4.</t>
  </si>
  <si>
    <t>Ingresos y resultados positivos por ventas</t>
  </si>
  <si>
    <t>4.4.2.</t>
  </si>
  <si>
    <t>Derechos administrativos</t>
  </si>
  <si>
    <t>4.4.2.99.</t>
  </si>
  <si>
    <t>Otros derechos administrativos</t>
  </si>
  <si>
    <t>4.4.2.99.99.</t>
  </si>
  <si>
    <t>Otros derechos administrativos varios</t>
  </si>
  <si>
    <t>4.9.</t>
  </si>
  <si>
    <t>Otros ingresos</t>
  </si>
  <si>
    <t>4.9.1.</t>
  </si>
  <si>
    <t>Resultados positivos por tenencia y por exposición a la inflación</t>
  </si>
  <si>
    <t>4.9.1.01.</t>
  </si>
  <si>
    <t>Diferencias de cambio positivas por activos</t>
  </si>
  <si>
    <t>4.9.1.01.02.</t>
  </si>
  <si>
    <t>Diferencias de cambio positivas por equivalentes de efectivo</t>
  </si>
  <si>
    <t>4.9.1.01.02.99.</t>
  </si>
  <si>
    <t>Diferencias de cambio positivas por otros equivalentes de efectivo</t>
  </si>
  <si>
    <t>4.9.1.01.02.99.1.</t>
  </si>
  <si>
    <t>Diferencias de cambio positivas por otros equivalentes de efectivo en el sector privado interno</t>
  </si>
  <si>
    <t>5.</t>
  </si>
  <si>
    <t>GASTOS</t>
  </si>
  <si>
    <t>5.1.</t>
  </si>
  <si>
    <t>Gastos de funcionamiento</t>
  </si>
  <si>
    <t>5.1.1.</t>
  </si>
  <si>
    <t>Gastos en personal</t>
  </si>
  <si>
    <t>5.1.1.02.</t>
  </si>
  <si>
    <t>Remuneraciones eventuales</t>
  </si>
  <si>
    <t>5.1.1.02.05.</t>
  </si>
  <si>
    <t>5.1.4.</t>
  </si>
  <si>
    <t>Consumo de bienes distintos de inventarios</t>
  </si>
  <si>
    <t>5.1.4.01.</t>
  </si>
  <si>
    <t>Consumo de bienes no concesionados</t>
  </si>
  <si>
    <t>5.1.4.01.01.</t>
  </si>
  <si>
    <t>Depreciaciones de propiedades, planta y equipos explotados</t>
  </si>
  <si>
    <t>5.1.4.01.01.06.</t>
  </si>
  <si>
    <t>Depreciaciones de equipos y mobiliario de oficina</t>
  </si>
  <si>
    <t>5.9.</t>
  </si>
  <si>
    <t>Otros gastos</t>
  </si>
  <si>
    <t>5.9.1.</t>
  </si>
  <si>
    <t>Resultados negativos por tenencia y por exposición a la inflación</t>
  </si>
  <si>
    <t>5.9.1.01.</t>
  </si>
  <si>
    <t>Diferencias de cambio negativas por activos</t>
  </si>
  <si>
    <t>5.9.1.01.01.</t>
  </si>
  <si>
    <t>Diferencias de cambio negativas por efectivo</t>
  </si>
  <si>
    <t>5.9.1.01.01.01.</t>
  </si>
  <si>
    <t>Diferencias de cambio negativas por efectivo en caja</t>
  </si>
  <si>
    <t>1.</t>
  </si>
  <si>
    <t>1.1.1.01.02.02.3.11206</t>
  </si>
  <si>
    <t>1.1.4.</t>
  </si>
  <si>
    <t>Inventarios</t>
  </si>
  <si>
    <t>1.1.4.04.</t>
  </si>
  <si>
    <t>Bienes a Transferir sin contraprestación - Donaciones</t>
  </si>
  <si>
    <t>1.1.4.04.02.</t>
  </si>
  <si>
    <t>Propiedades, planta y equipos para transferir</t>
  </si>
  <si>
    <t>1.1.4.04.02.07.</t>
  </si>
  <si>
    <t>Equipos para computación para transferir</t>
  </si>
  <si>
    <t>2.1.3.</t>
  </si>
  <si>
    <t>Fondos de terceros y en garantía</t>
  </si>
  <si>
    <t>2.1.3.03.</t>
  </si>
  <si>
    <t>Depósitos en garantía</t>
  </si>
  <si>
    <t>2.1.3.03.01.</t>
  </si>
  <si>
    <t xml:space="preserve">Depósitos en garantía del sector privado interno </t>
  </si>
  <si>
    <t>2.1.3.03.01.02.</t>
  </si>
  <si>
    <t xml:space="preserve">Depósitos en garantía de empresas privadas </t>
  </si>
  <si>
    <t>2.1.9.</t>
  </si>
  <si>
    <t>Otros pasivos a corto plazo</t>
  </si>
  <si>
    <t>2.1.9.01.</t>
  </si>
  <si>
    <t>Ingresos a devengar a corto plazo</t>
  </si>
  <si>
    <t>2.1.9.01.99.</t>
  </si>
  <si>
    <t>Otros ingresos a devengar c/p</t>
  </si>
  <si>
    <t>2.1.9.01.99.99.</t>
  </si>
  <si>
    <t>Otros ingresos varios a devengar c/p</t>
  </si>
  <si>
    <t>3.1.5.01.02.01.1.</t>
  </si>
  <si>
    <t>Ajuste por corrección de errores realizados retroactivamente</t>
  </si>
  <si>
    <t>5.4.</t>
  </si>
  <si>
    <t>Transferencias</t>
  </si>
  <si>
    <t>5.4.1.</t>
  </si>
  <si>
    <t>Transferencias corrientes</t>
  </si>
  <si>
    <t>5.4.1.02.</t>
  </si>
  <si>
    <t>Transferencias corrientes al sector público interno</t>
  </si>
  <si>
    <t>5.4.1.02.02.</t>
  </si>
  <si>
    <t>Transferencias corrientes a Órganos Desconcentrados</t>
  </si>
  <si>
    <t>5.4.1.02.02.06.</t>
  </si>
  <si>
    <t>5.4.1.02.02.06.0.12554</t>
  </si>
  <si>
    <t>Comisión Nacional de emergencia</t>
  </si>
  <si>
    <t>Materiales y suministros para consumo y prestación de servicios</t>
  </si>
  <si>
    <t>1.1.4.01.99.</t>
  </si>
  <si>
    <t>Útiles, materiales y suministros diversos</t>
  </si>
  <si>
    <t>1.1.4.01.99.99.</t>
  </si>
  <si>
    <t>Otros útiles materiales y suministros diversos</t>
  </si>
  <si>
    <t>Resultado de ejercicios anterios</t>
  </si>
  <si>
    <t>5.9.1.01.01.01.2.</t>
  </si>
  <si>
    <t>Diferencias de cambio negativas por efectivo en caja en el país</t>
  </si>
  <si>
    <t>Al 31 de Diciembre de 2017</t>
  </si>
  <si>
    <t>Código Institucional: 12575</t>
  </si>
  <si>
    <t>Periodo: 12</t>
  </si>
  <si>
    <t>2.1.1.</t>
  </si>
  <si>
    <t>Deudas a Corto Plazo.</t>
  </si>
  <si>
    <t>2.1.1.04.</t>
  </si>
  <si>
    <t>Doc. X Adq. De Inventarios C/P:</t>
  </si>
  <si>
    <t>2.1.1.04.04.</t>
  </si>
  <si>
    <t>D X P. Adq. De Servicios C/P.</t>
  </si>
  <si>
    <t>2.1.1.04.04.99.</t>
  </si>
  <si>
    <t>Doc. A pagar x otros serv. C/p.</t>
  </si>
  <si>
    <t>Otros servicios Val. Nominal.</t>
  </si>
  <si>
    <t>Otros Serv. Imp. A devengar</t>
  </si>
  <si>
    <t>Recaudac. Por Cta. A Terceros</t>
  </si>
  <si>
    <t>2.1.3.02.02.</t>
  </si>
  <si>
    <t>Recaudación x Cta. Ent.Sect. Public.</t>
  </si>
  <si>
    <t>Recaudación x Cta. Gob. Ctral.</t>
  </si>
  <si>
    <t>Renta Anticipada 15% Remesas</t>
  </si>
  <si>
    <t>Derechos Administrativos Varios</t>
  </si>
  <si>
    <t>4.4.2.99.99.00.0.00000</t>
  </si>
  <si>
    <t>5.1.2.</t>
  </si>
  <si>
    <t>Servicios</t>
  </si>
  <si>
    <t>Gastos de viaje y de transporte</t>
  </si>
  <si>
    <t>Viaticos dentro del pais</t>
  </si>
  <si>
    <t>5.1.3.</t>
  </si>
  <si>
    <t>Materiales y suministros consumidos</t>
  </si>
  <si>
    <t>Utiles, Materiales y Suminist. Diversos</t>
  </si>
  <si>
    <t>Otros Utiles y materiales diversos</t>
  </si>
  <si>
    <t>Banco Nacional de Costa Rica</t>
  </si>
  <si>
    <t>1.1.4.01.</t>
  </si>
  <si>
    <t>2.1.3.02.</t>
  </si>
  <si>
    <t>3.1.5.01.01.</t>
  </si>
  <si>
    <t>4.4.2.99.99.00.</t>
  </si>
  <si>
    <t>4.4.2.99.99.00.0.</t>
  </si>
  <si>
    <t>5.1.2.05.</t>
  </si>
  <si>
    <t>5.1.2.05.02.</t>
  </si>
  <si>
    <t>5.1.3.99.</t>
  </si>
  <si>
    <t>5.1.3.99.99.</t>
  </si>
  <si>
    <t>5.4.1.02.02.06.0.</t>
  </si>
  <si>
    <t>CODIGO SEGMENTO</t>
  </si>
  <si>
    <t>3.1</t>
  </si>
  <si>
    <t>1.1.1.01.</t>
  </si>
  <si>
    <t>Efectivo</t>
  </si>
  <si>
    <t>1.1.3.04.02.99.0.</t>
  </si>
  <si>
    <t>2.1.1.04.04.99.1.</t>
  </si>
  <si>
    <t>2.1.1.04.04.99.2.</t>
  </si>
  <si>
    <t>2.1.3.02.02.01.</t>
  </si>
  <si>
    <t>2.1.3.02.02.01.2.</t>
  </si>
  <si>
    <t>2.1.3.03.01.02.2.</t>
  </si>
  <si>
    <t>Estado de Situación Financiera o Balance General</t>
  </si>
  <si>
    <t>- En miles de colones -</t>
  </si>
  <si>
    <t>Nota</t>
  </si>
  <si>
    <t>03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</si>
  <si>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</si>
  <si>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</si>
  <si>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</si>
  <si>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</si>
  <si>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</si>
  <si>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</si>
  <si>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</si>
  <si>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</si>
  <si>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</si>
  <si>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</si>
  <si>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</si>
  <si>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</si>
  <si>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</si>
  <si>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</si>
  <si>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</si>
  <si>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</si>
  <si>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</si>
  <si>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</si>
  <si>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</si>
  <si>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</si>
  <si>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</si>
  <si>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</si>
  <si>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</si>
  <si>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</si>
  <si>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</si>
  <si>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</si>
  <si>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</si>
  <si>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</si>
  <si>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</si>
  <si>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</si>
  <si>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</si>
  <si>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</si>
  <si>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</si>
  <si>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</si>
  <si>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</si>
  <si>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</si>
  <si>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</si>
  <si>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</si>
  <si>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</si>
  <si>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</si>
  <si>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</si>
  <si>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</si>
  <si>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</si>
  <si>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</si>
  <si>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06</t>
  </si>
  <si>
    <t>1.1.4.02.</t>
  </si>
  <si>
    <t>Bienes para la venta</t>
  </si>
  <si>
    <t>1.1.4.03.</t>
  </si>
  <si>
    <t>Materias primas y bienes en producción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</si>
  <si>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</si>
  <si>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</si>
  <si>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</si>
  <si>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</si>
  <si>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</si>
  <si>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</si>
  <si>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</si>
  <si>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</si>
  <si>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</si>
  <si>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</si>
  <si>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</si>
  <si>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</si>
  <si>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</si>
  <si>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</si>
  <si>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</si>
  <si>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</si>
  <si>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</si>
  <si>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</si>
  <si>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</si>
  <si>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</si>
  <si>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</si>
  <si>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</si>
  <si>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</si>
  <si>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</si>
  <si>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</si>
  <si>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</si>
  <si>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</si>
  <si>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</si>
  <si>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</si>
  <si>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</si>
  <si>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</si>
  <si>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</si>
  <si>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</si>
  <si>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</si>
  <si>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</si>
  <si>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</si>
  <si>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</si>
  <si>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</si>
  <si>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1.2.3.98.</t>
  </si>
  <si>
    <t>Otras cuentas a cobrar a largo plazo</t>
  </si>
  <si>
    <t>1.2.3.99.</t>
  </si>
  <si>
    <t>Previsiones para deterioro de cuentas a cobrar a largo plazo *</t>
  </si>
  <si>
    <t>10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</si>
  <si>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</si>
  <si>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</si>
  <si>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</si>
  <si>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</si>
  <si>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</si>
  <si>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</si>
  <si>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</si>
  <si>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</si>
  <si>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</si>
  <si>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</si>
  <si>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</si>
  <si>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</si>
  <si>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</si>
  <si>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</si>
  <si>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</si>
  <si>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</si>
  <si>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</si>
  <si>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</si>
  <si>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</si>
  <si>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</si>
  <si>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</si>
  <si>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</si>
  <si>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</si>
  <si>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</si>
  <si>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</si>
  <si>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</si>
  <si>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</si>
  <si>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</si>
  <si>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</si>
  <si>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</si>
  <si>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</si>
  <si>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</si>
  <si>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</si>
  <si>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</si>
  <si>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</si>
  <si>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</si>
  <si>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</si>
  <si>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</si>
  <si>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</si>
  <si>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</si>
  <si>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</si>
  <si>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</si>
  <si>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</si>
  <si>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</si>
  <si>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</si>
  <si>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</si>
  <si>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</si>
  <si>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</si>
  <si>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</si>
  <si>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</si>
  <si>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</si>
  <si>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</si>
  <si>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</si>
  <si>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</si>
  <si>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</si>
  <si>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</si>
  <si>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</si>
  <si>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</si>
  <si>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</si>
  <si>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</si>
  <si>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</si>
  <si>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</si>
  <si>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</si>
  <si>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</si>
  <si>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</si>
  <si>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</si>
  <si>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</si>
  <si>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</si>
  <si>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</si>
  <si>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</si>
  <si>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</si>
  <si>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</si>
  <si>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</si>
  <si>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</si>
  <si>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</si>
  <si>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</si>
  <si>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</si>
  <si>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</si>
  <si>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</si>
  <si>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</si>
  <si>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</si>
  <si>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</si>
  <si>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</si>
  <si>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</si>
  <si>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</si>
  <si>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</si>
  <si>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</si>
  <si>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</si>
  <si>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16</t>
  </si>
  <si>
    <t>2.1.3.01.</t>
  </si>
  <si>
    <t>Fondos de terceros en la Caja Única</t>
  </si>
  <si>
    <t>Recaudación por cuenta de terceros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</si>
  <si>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</si>
  <si>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</si>
  <si>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</si>
  <si>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</si>
  <si>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</si>
  <si>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</si>
  <si>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</si>
  <si>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</si>
  <si>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</si>
  <si>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18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</si>
  <si>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</si>
  <si>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</si>
  <si>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</si>
  <si>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</si>
  <si>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</si>
  <si>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</si>
  <si>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</si>
  <si>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</si>
  <si>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</si>
  <si>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</si>
  <si>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</si>
  <si>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</si>
  <si>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</si>
  <si>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</si>
  <si>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</si>
  <si>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</si>
  <si>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</si>
  <si>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</si>
  <si>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</si>
  <si>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</si>
  <si>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</si>
  <si>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</si>
  <si>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</si>
  <si>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</si>
  <si>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</si>
  <si>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</si>
  <si>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</si>
  <si>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</si>
  <si>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</si>
  <si>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</si>
  <si>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</si>
  <si>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</si>
  <si>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</si>
  <si>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</si>
  <si>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</si>
  <si>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</si>
  <si>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</si>
  <si>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</si>
  <si>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</si>
  <si>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</si>
  <si>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</si>
  <si>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</si>
  <si>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</si>
  <si>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</si>
  <si>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</si>
  <si>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</si>
  <si>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</si>
  <si>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</si>
  <si>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</si>
  <si>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</si>
  <si>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</si>
  <si>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</si>
  <si>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</si>
  <si>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</si>
  <si>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</si>
  <si>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24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</si>
  <si>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</si>
  <si>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</si>
  <si>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</si>
  <si>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</si>
  <si>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</si>
  <si>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</si>
  <si>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</si>
  <si>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</si>
  <si>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</si>
  <si>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</si>
  <si>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</si>
  <si>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</si>
  <si>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</si>
  <si>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</si>
  <si>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</si>
  <si>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</si>
  <si>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</si>
  <si>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</si>
  <si>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</si>
  <si>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</si>
  <si>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</si>
  <si>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</si>
  <si>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</si>
  <si>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</si>
  <si>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</si>
  <si>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</si>
  <si>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</si>
  <si>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28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</si>
  <si>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</si>
  <si>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</si>
  <si>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</si>
  <si>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</si>
  <si>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</si>
  <si>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</si>
  <si>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</si>
  <si>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</si>
  <si>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</si>
  <si>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</si>
  <si>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</si>
  <si>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</si>
  <si>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</si>
  <si>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</si>
  <si>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</si>
  <si>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</si>
  <si>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</si>
  <si>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</si>
  <si>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</si>
  <si>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</si>
  <si>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</si>
  <si>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</si>
  <si>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</si>
  <si>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</si>
  <si>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Estado de Rendimiento Financiera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</si>
  <si>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</si>
  <si>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</si>
  <si>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</si>
  <si>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</si>
  <si>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</si>
  <si>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</si>
  <si>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</si>
  <si>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</si>
  <si>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</si>
  <si>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</si>
  <si>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</si>
  <si>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</si>
  <si>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</si>
  <si>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</si>
  <si>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</si>
  <si>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</si>
  <si>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</si>
  <si>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</si>
  <si>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</si>
  <si>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</si>
  <si>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</si>
  <si>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</si>
  <si>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</si>
  <si>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</si>
  <si>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</si>
  <si>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</si>
  <si>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</si>
  <si>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</si>
  <si>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</si>
  <si>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</si>
  <si>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</si>
  <si>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</si>
  <si>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</si>
  <si>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</si>
  <si>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</si>
  <si>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</si>
  <si>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</si>
  <si>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</si>
  <si>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</si>
  <si>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</si>
  <si>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</si>
  <si>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</si>
  <si>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</si>
  <si>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</si>
  <si>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</si>
  <si>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</si>
  <si>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</si>
  <si>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</si>
  <si>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</si>
  <si>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</si>
  <si>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</si>
  <si>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</si>
  <si>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</si>
  <si>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</si>
  <si>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</si>
  <si>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</si>
  <si>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</si>
  <si>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</si>
  <si>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</si>
  <si>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</si>
  <si>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</si>
  <si>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</si>
  <si>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</si>
  <si>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</si>
  <si>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</si>
  <si>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</si>
  <si>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</si>
  <si>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</si>
  <si>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</si>
  <si>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</si>
  <si>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</si>
  <si>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</si>
  <si>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</si>
  <si>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</si>
  <si>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</si>
  <si>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</si>
  <si>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</si>
  <si>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</si>
  <si>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</si>
  <si>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</si>
  <si>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</si>
  <si>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</si>
  <si>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</si>
  <si>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</si>
  <si>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</si>
  <si>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</si>
  <si>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</si>
  <si>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</si>
  <si>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</si>
  <si>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</si>
  <si>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</si>
  <si>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41</t>
  </si>
  <si>
    <t>4.4.2.01.</t>
  </si>
  <si>
    <t>Derechos administrativos a los servicios de transporte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</si>
  <si>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</si>
  <si>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</si>
  <si>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</si>
  <si>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</si>
  <si>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</si>
  <si>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</si>
  <si>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</si>
  <si>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</si>
  <si>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</si>
  <si>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</si>
  <si>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</si>
  <si>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</si>
  <si>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</si>
  <si>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</si>
  <si>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</si>
  <si>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</si>
  <si>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</si>
  <si>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</si>
  <si>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</si>
  <si>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</si>
  <si>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</si>
  <si>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</si>
  <si>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</si>
  <si>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</si>
  <si>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</si>
  <si>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</si>
  <si>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</si>
  <si>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</si>
  <si>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</si>
  <si>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</si>
  <si>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</si>
  <si>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</si>
  <si>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</si>
  <si>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</si>
  <si>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</si>
  <si>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</si>
  <si>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</si>
  <si>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</si>
  <si>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</si>
  <si>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</si>
  <si>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</si>
  <si>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</si>
  <si>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</si>
  <si>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</si>
  <si>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</si>
  <si>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</si>
  <si>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</si>
  <si>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</si>
  <si>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</si>
  <si>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</si>
  <si>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</si>
  <si>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</si>
  <si>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</si>
  <si>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</si>
  <si>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</si>
  <si>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</si>
  <si>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</si>
  <si>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</si>
  <si>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</si>
  <si>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</si>
  <si>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</si>
  <si>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</si>
  <si>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</si>
  <si>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</si>
  <si>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</si>
  <si>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</si>
  <si>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</si>
  <si>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</si>
  <si>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</si>
  <si>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</si>
  <si>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</si>
  <si>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</si>
  <si>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</si>
  <si>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</si>
  <si>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</si>
  <si>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</si>
  <si>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</si>
  <si>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</si>
  <si>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4.6.1.</t>
  </si>
  <si>
    <t>49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</si>
  <si>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</si>
  <si>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</si>
  <si>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</si>
  <si>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</si>
  <si>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</si>
  <si>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</si>
  <si>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</si>
  <si>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</si>
  <si>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</si>
  <si>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</si>
  <si>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</si>
  <si>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</si>
  <si>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</si>
  <si>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</si>
  <si>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51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</si>
  <si>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</si>
  <si>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</si>
  <si>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</si>
  <si>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</si>
  <si>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</si>
  <si>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</si>
  <si>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</si>
  <si>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</si>
  <si>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</si>
  <si>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</si>
  <si>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</si>
  <si>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</si>
  <si>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</si>
  <si>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</si>
  <si>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</si>
  <si>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</si>
  <si>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</si>
  <si>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</si>
  <si>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</si>
  <si>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</si>
  <si>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</si>
  <si>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</si>
  <si>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</si>
  <si>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</si>
  <si>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</si>
  <si>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</si>
  <si>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</si>
  <si>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</si>
  <si>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</si>
  <si>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</si>
  <si>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</si>
  <si>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</si>
  <si>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</si>
  <si>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</si>
  <si>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</si>
  <si>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</si>
  <si>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</si>
  <si>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</si>
  <si>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</si>
  <si>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</si>
  <si>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</si>
  <si>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</si>
  <si>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</si>
  <si>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</si>
  <si>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</si>
  <si>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</si>
  <si>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</si>
  <si>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</si>
  <si>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</si>
  <si>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</si>
  <si>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</si>
  <si>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</si>
  <si>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</si>
  <si>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</si>
  <si>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</si>
  <si>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</si>
  <si>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</si>
  <si>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</si>
  <si>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</si>
  <si>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</si>
  <si>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</si>
  <si>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</si>
  <si>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</si>
  <si>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58</t>
  </si>
  <si>
    <t>5.1.1.01.</t>
  </si>
  <si>
    <t>Remuneraciones Básicas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</si>
  <si>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</si>
  <si>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</si>
  <si>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</si>
  <si>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</si>
  <si>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</si>
  <si>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</si>
  <si>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</si>
  <si>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</si>
  <si>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</si>
  <si>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</si>
  <si>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</si>
  <si>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</si>
  <si>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59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</si>
  <si>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</si>
  <si>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</si>
  <si>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</si>
  <si>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</si>
  <si>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</si>
  <si>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</si>
  <si>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</si>
  <si>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</si>
  <si>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</si>
  <si>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</si>
  <si>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</si>
  <si>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</si>
  <si>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</si>
  <si>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</si>
  <si>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</si>
  <si>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</si>
  <si>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</si>
  <si>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</si>
  <si>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</si>
  <si>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</si>
  <si>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</si>
  <si>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</si>
  <si>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</si>
  <si>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</si>
  <si>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</si>
  <si>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61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</si>
  <si>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</si>
  <si>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</si>
  <si>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</si>
  <si>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</si>
  <si>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</si>
  <si>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</si>
  <si>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</si>
  <si>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</si>
  <si>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</si>
  <si>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</si>
  <si>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</si>
  <si>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</si>
  <si>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</si>
  <si>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</si>
  <si>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</si>
  <si>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</si>
  <si>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</si>
  <si>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</si>
  <si>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</si>
  <si>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</si>
  <si>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</si>
  <si>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</si>
  <si>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</si>
  <si>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</si>
  <si>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</si>
  <si>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</si>
  <si>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</si>
  <si>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</si>
  <si>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</si>
  <si>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</si>
  <si>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</si>
  <si>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</si>
  <si>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</si>
  <si>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</si>
  <si>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</si>
  <si>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</si>
  <si>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</si>
  <si>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</si>
  <si>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</si>
  <si>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</si>
  <si>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</si>
  <si>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</si>
  <si>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</si>
  <si>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</si>
  <si>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</si>
  <si>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</si>
  <si>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</si>
  <si>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</si>
  <si>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</si>
  <si>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</si>
  <si>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</si>
  <si>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</si>
  <si>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</si>
  <si>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</si>
  <si>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</si>
  <si>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</si>
  <si>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</si>
  <si>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</si>
  <si>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</si>
  <si>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</si>
  <si>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</si>
  <si>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</si>
  <si>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</si>
  <si>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</si>
  <si>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</si>
  <si>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</si>
  <si>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</si>
  <si>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</si>
  <si>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</si>
  <si>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</si>
  <si>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</si>
  <si>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</si>
  <si>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</si>
  <si>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</si>
  <si>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</si>
  <si>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</si>
  <si>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</si>
  <si>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</si>
  <si>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</si>
  <si>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</si>
  <si>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</si>
  <si>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</si>
  <si>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</si>
  <si>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</si>
  <si>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</si>
  <si>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</si>
  <si>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</si>
  <si>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</si>
  <si>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</si>
  <si>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</si>
  <si>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</si>
  <si>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</si>
  <si>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</si>
  <si>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</si>
  <si>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</si>
  <si>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71</t>
  </si>
  <si>
    <t>5.4.1.01.</t>
  </si>
  <si>
    <t>Transferencias corrientes al sector privado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</si>
  <si>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</si>
  <si>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</si>
  <si>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</si>
  <si>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</si>
  <si>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</si>
  <si>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</si>
  <si>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</si>
  <si>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</si>
  <si>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</si>
  <si>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</si>
  <si>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73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</si>
  <si>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</si>
  <si>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</si>
  <si>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</si>
  <si>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</si>
  <si>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</si>
  <si>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</si>
  <si>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</si>
  <si>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</si>
  <si>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</si>
  <si>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</si>
  <si>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</si>
  <si>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</si>
  <si>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</si>
  <si>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</si>
  <si>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</si>
  <si>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</si>
  <si>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</si>
  <si>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</si>
  <si>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</si>
  <si>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</si>
  <si>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</si>
  <si>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</si>
  <si>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</si>
  <si>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</si>
  <si>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</si>
  <si>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</si>
  <si>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</si>
  <si>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</si>
  <si>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Relación Plan de Cuentas con Estados Financieros</t>
  </si>
  <si>
    <t>ESTADO DE CAMBIOS EN EL PATRIMONIO NETO</t>
  </si>
  <si>
    <t xml:space="preserve">En miles de colones </t>
  </si>
  <si>
    <t>Concepto</t>
  </si>
  <si>
    <t>Transferencias
de capital</t>
  </si>
  <si>
    <t>Intereses Minoritarios Part. Patrimonio</t>
  </si>
  <si>
    <t>Intereses Minoritarios Evolución</t>
  </si>
  <si>
    <t>TOTAL PATRIMONIO</t>
  </si>
  <si>
    <t xml:space="preserve">Variaciones del ejercicio </t>
  </si>
  <si>
    <t>Total de variaciones del ejercicio</t>
  </si>
  <si>
    <t>Saldos del período</t>
  </si>
  <si>
    <t>Saldo 31 dic 2016</t>
  </si>
  <si>
    <t>ID_Entidad</t>
  </si>
  <si>
    <t>Unidad_Tiempo</t>
  </si>
  <si>
    <t>ESTADO DE FLUJO DE EFECTIVO</t>
  </si>
  <si>
    <t>Nota Nº</t>
  </si>
  <si>
    <t>FLUJOS DE EFECTIVO DE LAS ACTIVIDADES DE OPERACIÓN</t>
  </si>
  <si>
    <t>Cobros</t>
  </si>
  <si>
    <t>Cobros por impuestos</t>
  </si>
  <si>
    <t>Cobros por contribuciones sociales</t>
  </si>
  <si>
    <t>Cobros por multas, sanciones, remates y confiscaciones de origen no tributario</t>
  </si>
  <si>
    <t>Cobros por ventas de inventarios, servicios y derechos administrativos</t>
  </si>
  <si>
    <t>Cobros por ingresos de la propiedad</t>
  </si>
  <si>
    <t xml:space="preserve">Cobros por transferencias </t>
  </si>
  <si>
    <t>Cobros por concesiones</t>
  </si>
  <si>
    <t>Otros cobros por actividades de operación</t>
  </si>
  <si>
    <t>Pagos</t>
  </si>
  <si>
    <t>Pagos por beneficios al personal</t>
  </si>
  <si>
    <t>Pagos por servicios y adquisiciones de inventarios (incluye anticipos)</t>
  </si>
  <si>
    <t>Pagos por prestaciones de la seguridad social</t>
  </si>
  <si>
    <t xml:space="preserve">Pagos por otras transferencias </t>
  </si>
  <si>
    <t>Otros pagos por actividades de operación</t>
  </si>
  <si>
    <t>Flujos netos de efectivo por actividades de operación</t>
  </si>
  <si>
    <t>FLUJOS DE EFECTIVO DE LAS ACTIVIDADES DE INVERSIÓN</t>
  </si>
  <si>
    <t>Cobros por ventas de bienes distintos de inventarios</t>
  </si>
  <si>
    <t>Cobros por ventas y reembolso de inversiones patrimoniales</t>
  </si>
  <si>
    <t>Cobros por ventas y reembolso de inversiones en otros instrumentos financieros</t>
  </si>
  <si>
    <t>Cobros por reembolsos de préstamos</t>
  </si>
  <si>
    <t>Otros cobros por actividades de inversión</t>
  </si>
  <si>
    <t>Pagos por adquisición de bienes distintos de inventarios</t>
  </si>
  <si>
    <t>Pagos por adquisición de inversiones patrimoniales</t>
  </si>
  <si>
    <t>Pagos por adquisición de inversiones en otros instrumentos financieros</t>
  </si>
  <si>
    <t>Pagos por préstamos otorgados</t>
  </si>
  <si>
    <t>Otros pagos por actividades de inversión</t>
  </si>
  <si>
    <t>Flujos netos de efectivo por actividades de inversión</t>
  </si>
  <si>
    <t>FLUJOS DE EFECTIVO DE LAS ACTIVIDADES DE FINANCIACIÓN</t>
  </si>
  <si>
    <t>Cobros por incrementos de capital y transferencias de capital</t>
  </si>
  <si>
    <t>Cobros por endeudamiento público</t>
  </si>
  <si>
    <t>Otros cobros por actividades de financiación</t>
  </si>
  <si>
    <t>Pagos por disminuciones del patrimonio que no afectan resultados</t>
  </si>
  <si>
    <t>Pagos por amortizaciones de endeudamiento público</t>
  </si>
  <si>
    <t>Otros pagos por actividades de financiación</t>
  </si>
  <si>
    <t>Flujos netos de efectivo por actividades de financiación</t>
  </si>
  <si>
    <t>Incremento/Disminución neta de efectivo y equivalentes de efectivo por flujos de actividades</t>
  </si>
  <si>
    <t>Incremento/Disminución neta de efectivo y equivalentes de efectivo por diferencias de cambio no realizadas</t>
  </si>
  <si>
    <t>Efectivo y equivalentes de efectivo al inicio del ejercicio</t>
  </si>
  <si>
    <t>Efectivo y equivalentes de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</si>
</sst>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\-#,##0.00\ "/>
    <numFmt numFmtId="166" formatCode="00"/>
  </numFmts>
  <fonts count="41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b/>
      <sz val="8"/>
      <color theme="1"/>
      <name val="Courier New"/>
      <family val="3"/>
    </font>
    <font>
      <b/>
      <sz val="12"/>
      <color theme="1"/>
      <name val="Courier New"/>
      <family val="3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color theme="0"/>
      <name val="Courier New"/>
      <family val="3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 New"/>
      <family val="3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i/>
      <sz val="8"/>
      <name val="Arial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rgb="FF0070C0"/>
      <name val="Arial"/>
      <family val="2"/>
    </font>
    <font>
      <b/>
      <u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u/>
      <sz val="14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color rgb="FF5F5E5E"/>
      <name val="Courier New"/>
      <family val="3"/>
    </font>
    <font>
      <b/>
      <sz val="11"/>
      <color theme="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31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</cellStyleXfs>
  <cellXfs count="206">
    <xf numFmtId="0" fontId="0" fillId="0" borderId="0" xfId="0"/>
    <xf numFmtId="49" fontId="2" fillId="2" borderId="1" xfId="0" quotePrefix="1" applyNumberFormat="1" applyFont="1" applyFill="1" applyBorder="1" applyAlignment="1">
      <alignment horizontal="center"/>
    </xf>
    <xf numFmtId="4" fontId="2" fillId="2" borderId="1" xfId="0" quotePrefix="1" applyNumberFormat="1" applyFont="1" applyFill="1" applyBorder="1" applyAlignment="1">
      <alignment horizontal="center"/>
    </xf>
    <xf numFmtId="49" fontId="2" fillId="2" borderId="2" xfId="0" quotePrefix="1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" fontId="1" fillId="4" borderId="1" xfId="0" applyNumberFormat="1" applyFont="1" applyFill="1" applyBorder="1" applyProtection="1"/>
    <xf numFmtId="4" fontId="2" fillId="4" borderId="1" xfId="0" applyNumberFormat="1" applyFont="1" applyFill="1" applyBorder="1" applyAlignment="1" applyProtection="1">
      <alignment horizontal="left"/>
    </xf>
    <xf numFmtId="0" fontId="0" fillId="0" borderId="0" xfId="0" applyFill="1"/>
    <xf numFmtId="4" fontId="1" fillId="0" borderId="1" xfId="0" applyNumberFormat="1" applyFont="1" applyFill="1" applyBorder="1" applyProtection="1"/>
    <xf numFmtId="4" fontId="0" fillId="0" borderId="0" xfId="0" applyNumberFormat="1"/>
    <xf numFmtId="4" fontId="2" fillId="0" borderId="1" xfId="0" applyNumberFormat="1" applyFont="1" applyFill="1" applyBorder="1" applyAlignment="1" applyProtection="1">
      <alignment horizontal="left"/>
    </xf>
    <xf numFmtId="165" fontId="1" fillId="2" borderId="2" xfId="3" applyNumberFormat="1" applyFont="1" applyFill="1" applyBorder="1"/>
    <xf numFmtId="164" fontId="1" fillId="2" borderId="2" xfId="3" applyFont="1" applyFill="1" applyBorder="1"/>
    <xf numFmtId="4" fontId="10" fillId="0" borderId="1" xfId="0" applyNumberFormat="1" applyFont="1" applyFill="1" applyBorder="1" applyProtection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" fillId="0" borderId="0" xfId="0" applyNumberFormat="1" applyFont="1" applyFill="1"/>
    <xf numFmtId="0" fontId="7" fillId="3" borderId="0" xfId="0" applyNumberFormat="1" applyFont="1" applyFill="1" applyAlignment="1">
      <alignment horizontal="center"/>
    </xf>
    <xf numFmtId="0" fontId="8" fillId="3" borderId="0" xfId="0" applyNumberFormat="1" applyFont="1" applyFill="1" applyAlignment="1"/>
    <xf numFmtId="0" fontId="3" fillId="0" borderId="0" xfId="0" quotePrefix="1" applyNumberFormat="1" applyFont="1" applyAlignment="1">
      <alignment horizontal="center"/>
    </xf>
    <xf numFmtId="0" fontId="4" fillId="0" borderId="0" xfId="0" applyNumberFormat="1" applyFont="1" applyAlignment="1"/>
    <xf numFmtId="49" fontId="3" fillId="0" borderId="0" xfId="0" quotePrefix="1" applyNumberFormat="1" applyFont="1" applyAlignment="1">
      <alignment horizontal="center"/>
    </xf>
    <xf numFmtId="0" fontId="4" fillId="0" borderId="0" xfId="0" applyFont="1" applyAlignment="1"/>
    <xf numFmtId="49" fontId="7" fillId="3" borderId="0" xfId="0" applyNumberFormat="1" applyFont="1" applyFill="1" applyAlignment="1">
      <alignment horizontal="center"/>
    </xf>
    <xf numFmtId="0" fontId="8" fillId="3" borderId="0" xfId="0" applyFont="1" applyFill="1" applyAlignment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49" fontId="15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left" vertical="top"/>
    </xf>
    <xf numFmtId="0" fontId="15" fillId="5" borderId="4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top"/>
    </xf>
    <xf numFmtId="0" fontId="15" fillId="5" borderId="5" xfId="0" applyFont="1" applyFill="1" applyBorder="1" applyAlignment="1">
      <alignment horizontal="left" vertical="top" wrapText="1"/>
    </xf>
    <xf numFmtId="1" fontId="11" fillId="0" borderId="0" xfId="0" applyNumberFormat="1" applyFont="1" applyFill="1" applyBorder="1" applyAlignment="1">
      <alignment horizontal="left" vertical="top"/>
    </xf>
    <xf numFmtId="0" fontId="18" fillId="6" borderId="1" xfId="0" applyFont="1" applyFill="1" applyBorder="1" applyAlignment="1">
      <alignment vertical="top" wrapText="1"/>
    </xf>
    <xf numFmtId="49" fontId="0" fillId="0" borderId="0" xfId="0" applyNumberFormat="1" applyFill="1" applyAlignment="1">
      <alignment horizontal="center"/>
    </xf>
    <xf numFmtId="4" fontId="5" fillId="6" borderId="1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 indent="2"/>
    </xf>
    <xf numFmtId="4" fontId="5" fillId="0" borderId="1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0" fillId="0" borderId="0" xfId="0" applyFill="1" applyBorder="1" applyAlignment="1">
      <alignment horizontal="left" vertical="top"/>
    </xf>
    <xf numFmtId="4" fontId="5" fillId="0" borderId="1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4" fontId="19" fillId="5" borderId="1" xfId="0" applyNumberFormat="1" applyFont="1" applyFill="1" applyBorder="1" applyAlignment="1">
      <alignment horizontal="center"/>
    </xf>
    <xf numFmtId="0" fontId="20" fillId="5" borderId="1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 wrapText="1"/>
    </xf>
    <xf numFmtId="4" fontId="22" fillId="5" borderId="1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/>
    </xf>
    <xf numFmtId="166" fontId="0" fillId="0" borderId="0" xfId="0" applyNumberForma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wrapText="1"/>
    </xf>
    <xf numFmtId="0" fontId="15" fillId="5" borderId="5" xfId="0" applyFont="1" applyFill="1" applyBorder="1" applyAlignment="1">
      <alignment wrapText="1"/>
    </xf>
    <xf numFmtId="4" fontId="0" fillId="0" borderId="0" xfId="0" applyNumberFormat="1" applyFill="1"/>
    <xf numFmtId="0" fontId="0" fillId="4" borderId="0" xfId="0" applyFill="1"/>
    <xf numFmtId="49" fontId="15" fillId="4" borderId="1" xfId="0" applyNumberFormat="1" applyFont="1" applyFill="1" applyBorder="1" applyAlignment="1">
      <alignment horizontal="center"/>
    </xf>
    <xf numFmtId="49" fontId="17" fillId="4" borderId="0" xfId="0" applyNumberFormat="1" applyFont="1" applyFill="1" applyAlignment="1">
      <alignment horizontal="center"/>
    </xf>
    <xf numFmtId="49" fontId="0" fillId="4" borderId="0" xfId="0" applyNumberFormat="1" applyFill="1" applyBorder="1" applyAlignment="1">
      <alignment horizontal="center"/>
    </xf>
    <xf numFmtId="49" fontId="0" fillId="4" borderId="0" xfId="0" applyNumberFormat="1" applyFill="1" applyAlignment="1">
      <alignment horizontal="center"/>
    </xf>
    <xf numFmtId="49" fontId="5" fillId="4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 shrinkToFit="1"/>
    </xf>
    <xf numFmtId="49" fontId="14" fillId="4" borderId="0" xfId="0" applyNumberFormat="1" applyFont="1" applyFill="1"/>
    <xf numFmtId="0" fontId="13" fillId="4" borderId="0" xfId="0" applyFont="1" applyFill="1"/>
    <xf numFmtId="0" fontId="13" fillId="4" borderId="0" xfId="0" applyFont="1" applyFill="1" applyAlignment="1">
      <alignment wrapText="1"/>
    </xf>
    <xf numFmtId="0" fontId="16" fillId="4" borderId="0" xfId="0" applyFont="1" applyFill="1" applyAlignment="1">
      <alignment wrapText="1"/>
    </xf>
    <xf numFmtId="0" fontId="5" fillId="4" borderId="0" xfId="0" applyFont="1" applyFill="1" applyAlignment="1">
      <alignment horizontal="center"/>
    </xf>
    <xf numFmtId="4" fontId="5" fillId="4" borderId="0" xfId="0" applyNumberFormat="1" applyFont="1" applyFill="1" applyBorder="1" applyAlignment="1">
      <alignment horizontal="center"/>
    </xf>
    <xf numFmtId="4" fontId="11" fillId="0" borderId="0" xfId="0" applyNumberFormat="1" applyFont="1" applyBorder="1" applyAlignment="1">
      <alignment horizontal="center" vertical="center" wrapText="1" shrinkToFit="1"/>
    </xf>
    <xf numFmtId="49" fontId="25" fillId="0" borderId="0" xfId="0" applyNumberFormat="1" applyFont="1" applyFill="1" applyAlignment="1">
      <alignment horizontal="center"/>
    </xf>
    <xf numFmtId="4" fontId="25" fillId="0" borderId="0" xfId="0" applyNumberFormat="1" applyFont="1" applyFill="1" applyAlignment="1">
      <alignment horizontal="center"/>
    </xf>
    <xf numFmtId="0" fontId="26" fillId="5" borderId="0" xfId="0" applyFont="1" applyFill="1" applyBorder="1" applyAlignment="1">
      <alignment horizontal="left" vertical="top"/>
    </xf>
    <xf numFmtId="0" fontId="26" fillId="5" borderId="0" xfId="0" applyFont="1" applyFill="1" applyBorder="1" applyAlignment="1">
      <alignment vertical="top" wrapText="1"/>
    </xf>
    <xf numFmtId="4" fontId="5" fillId="0" borderId="0" xfId="0" applyNumberFormat="1" applyFont="1" applyFill="1" applyAlignment="1">
      <alignment horizontal="center"/>
    </xf>
    <xf numFmtId="0" fontId="22" fillId="5" borderId="0" xfId="0" applyFont="1" applyFill="1" applyBorder="1" applyAlignment="1">
      <alignment horizontal="left" vertical="top"/>
    </xf>
    <xf numFmtId="0" fontId="22" fillId="5" borderId="0" xfId="0" applyFont="1" applyFill="1" applyBorder="1" applyAlignment="1">
      <alignment vertical="top" wrapText="1"/>
    </xf>
    <xf numFmtId="0" fontId="11" fillId="6" borderId="0" xfId="0" applyFont="1" applyFill="1" applyBorder="1" applyAlignment="1">
      <alignment horizontal="left" vertical="top"/>
    </xf>
    <xf numFmtId="0" fontId="11" fillId="6" borderId="0" xfId="0" applyFont="1" applyFill="1" applyBorder="1" applyAlignment="1">
      <alignment vertical="top" wrapText="1"/>
    </xf>
    <xf numFmtId="49" fontId="27" fillId="0" borderId="0" xfId="0" applyNumberFormat="1" applyFont="1" applyFill="1" applyAlignment="1">
      <alignment horizontal="center"/>
    </xf>
    <xf numFmtId="4" fontId="5" fillId="6" borderId="0" xfId="0" applyNumberFormat="1" applyFont="1" applyFill="1" applyAlignment="1">
      <alignment horizontal="center"/>
    </xf>
    <xf numFmtId="0" fontId="28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vertical="top" wrapText="1"/>
    </xf>
    <xf numFmtId="49" fontId="29" fillId="0" borderId="0" xfId="0" applyNumberFormat="1" applyFont="1" applyFill="1" applyAlignment="1">
      <alignment horizontal="center"/>
    </xf>
    <xf numFmtId="0" fontId="16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vertical="top"/>
    </xf>
    <xf numFmtId="0" fontId="13" fillId="7" borderId="0" xfId="0" applyFont="1" applyFill="1" applyBorder="1" applyAlignment="1">
      <alignment vertical="top" wrapText="1"/>
    </xf>
    <xf numFmtId="49" fontId="29" fillId="7" borderId="0" xfId="0" applyNumberFormat="1" applyFont="1" applyFill="1" applyAlignment="1">
      <alignment horizontal="center"/>
    </xf>
    <xf numFmtId="4" fontId="31" fillId="7" borderId="0" xfId="0" applyNumberFormat="1" applyFont="1" applyFill="1" applyAlignment="1">
      <alignment horizontal="center"/>
    </xf>
    <xf numFmtId="0" fontId="30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vertical="top"/>
    </xf>
    <xf numFmtId="0" fontId="30" fillId="0" borderId="0" xfId="0" applyFont="1" applyFill="1"/>
    <xf numFmtId="0" fontId="15" fillId="5" borderId="0" xfId="0" applyFont="1" applyFill="1" applyBorder="1" applyAlignment="1">
      <alignment vertical="top" wrapText="1"/>
    </xf>
    <xf numFmtId="49" fontId="12" fillId="5" borderId="0" xfId="0" applyNumberFormat="1" applyFont="1" applyFill="1" applyAlignment="1">
      <alignment horizontal="center"/>
    </xf>
    <xf numFmtId="4" fontId="32" fillId="5" borderId="0" xfId="0" applyNumberFormat="1" applyFont="1" applyFill="1" applyAlignment="1">
      <alignment horizontal="center"/>
    </xf>
    <xf numFmtId="0" fontId="32" fillId="5" borderId="0" xfId="0" applyFont="1" applyFill="1"/>
    <xf numFmtId="4" fontId="32" fillId="5" borderId="0" xfId="0" applyNumberFormat="1" applyFont="1" applyFill="1"/>
    <xf numFmtId="1" fontId="15" fillId="5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30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/>
    <xf numFmtId="0" fontId="17" fillId="0" borderId="0" xfId="0" applyFont="1" applyFill="1" applyAlignment="1">
      <alignment horizontal="right"/>
    </xf>
    <xf numFmtId="0" fontId="15" fillId="5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5" fillId="0" borderId="0" xfId="0" applyFont="1" applyFill="1"/>
    <xf numFmtId="0" fontId="15" fillId="5" borderId="7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22" fillId="5" borderId="4" xfId="0" quotePrefix="1" applyNumberFormat="1" applyFont="1" applyFill="1" applyBorder="1" applyAlignment="1">
      <alignment horizontal="center" vertical="center"/>
    </xf>
    <xf numFmtId="49" fontId="22" fillId="5" borderId="4" xfId="0" applyNumberFormat="1" applyFont="1" applyFill="1" applyBorder="1" applyAlignment="1">
      <alignment horizontal="center" vertical="center" wrapText="1"/>
    </xf>
    <xf numFmtId="49" fontId="22" fillId="8" borderId="4" xfId="0" applyNumberFormat="1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4" fontId="34" fillId="0" borderId="9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/>
    <xf numFmtId="4" fontId="15" fillId="5" borderId="0" xfId="0" applyNumberFormat="1" applyFont="1" applyFill="1" applyAlignment="1">
      <alignment horizontal="center"/>
    </xf>
    <xf numFmtId="4" fontId="15" fillId="5" borderId="0" xfId="0" applyNumberFormat="1" applyFont="1" applyFill="1" applyAlignment="1">
      <alignment horizontal="center" vertical="center" wrapText="1"/>
    </xf>
    <xf numFmtId="4" fontId="15" fillId="8" borderId="0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top" wrapText="1"/>
    </xf>
    <xf numFmtId="4" fontId="35" fillId="0" borderId="9" xfId="0" applyNumberFormat="1" applyFont="1" applyFill="1" applyBorder="1" applyAlignment="1">
      <alignment horizontal="center"/>
    </xf>
    <xf numFmtId="4" fontId="31" fillId="0" borderId="1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/>
    </xf>
    <xf numFmtId="4" fontId="35" fillId="0" borderId="1" xfId="0" applyNumberFormat="1" applyFont="1" applyFill="1" applyBorder="1" applyAlignment="1" applyProtection="1">
      <alignment horizontal="center"/>
    </xf>
    <xf numFmtId="4" fontId="36" fillId="0" borderId="9" xfId="0" applyNumberFormat="1" applyFont="1" applyFill="1" applyBorder="1" applyAlignment="1">
      <alignment horizontal="center" vertical="center" wrapText="1"/>
    </xf>
    <xf numFmtId="4" fontId="35" fillId="0" borderId="9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 applyProtection="1">
      <alignment horizontal="center" vertical="center" wrapText="1"/>
    </xf>
    <xf numFmtId="4" fontId="35" fillId="0" borderId="9" xfId="0" applyNumberFormat="1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4" fontId="22" fillId="5" borderId="1" xfId="0" applyNumberFormat="1" applyFont="1" applyFill="1" applyBorder="1" applyAlignment="1">
      <alignment horizontal="center" vertical="center" wrapText="1"/>
    </xf>
    <xf numFmtId="0" fontId="15" fillId="5" borderId="0" xfId="0" applyFont="1" applyFill="1" applyAlignment="1">
      <alignment vertical="center"/>
    </xf>
    <xf numFmtId="4" fontId="34" fillId="0" borderId="0" xfId="0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Border="1" applyAlignment="1">
      <alignment wrapText="1"/>
    </xf>
    <xf numFmtId="0" fontId="6" fillId="0" borderId="0" xfId="1" applyFont="1" applyBorder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17" fillId="0" borderId="0" xfId="1" applyFont="1" applyFill="1" applyAlignment="1">
      <alignment horizontal="center"/>
    </xf>
    <xf numFmtId="0" fontId="37" fillId="0" borderId="0" xfId="0" applyFont="1"/>
    <xf numFmtId="0" fontId="34" fillId="0" borderId="0" xfId="1" applyFont="1" applyBorder="1"/>
    <xf numFmtId="0" fontId="5" fillId="0" borderId="0" xfId="1" applyFont="1" applyBorder="1"/>
    <xf numFmtId="0" fontId="22" fillId="5" borderId="1" xfId="1" applyFont="1" applyFill="1" applyBorder="1" applyAlignment="1">
      <alignment horizontal="center" vertical="center"/>
    </xf>
    <xf numFmtId="0" fontId="38" fillId="5" borderId="1" xfId="1" applyFont="1" applyFill="1" applyBorder="1"/>
    <xf numFmtId="0" fontId="19" fillId="5" borderId="1" xfId="1" applyFont="1" applyFill="1" applyBorder="1"/>
    <xf numFmtId="0" fontId="5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 vertical="center"/>
    </xf>
    <xf numFmtId="0" fontId="31" fillId="9" borderId="0" xfId="1" applyFont="1" applyFill="1" applyBorder="1"/>
    <xf numFmtId="0" fontId="5" fillId="9" borderId="0" xfId="1" applyFont="1" applyFill="1" applyBorder="1"/>
    <xf numFmtId="0" fontId="11" fillId="0" borderId="1" xfId="1" applyFont="1" applyBorder="1" applyAlignment="1">
      <alignment horizontal="center"/>
    </xf>
    <xf numFmtId="4" fontId="11" fillId="0" borderId="1" xfId="1" applyNumberFormat="1" applyFont="1" applyFill="1" applyBorder="1" applyAlignment="1">
      <alignment horizontal="center"/>
    </xf>
    <xf numFmtId="0" fontId="39" fillId="0" borderId="0" xfId="1" applyFont="1" applyBorder="1"/>
    <xf numFmtId="4" fontId="5" fillId="0" borderId="1" xfId="1" applyNumberFormat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wrapText="1"/>
    </xf>
    <xf numFmtId="0" fontId="11" fillId="0" borderId="1" xfId="1" applyFont="1" applyFill="1" applyBorder="1" applyAlignment="1" applyProtection="1">
      <alignment horizontal="center" wrapText="1"/>
    </xf>
    <xf numFmtId="0" fontId="5" fillId="0" borderId="0" xfId="1" applyFill="1"/>
    <xf numFmtId="0" fontId="11" fillId="0" borderId="1" xfId="1" applyFont="1" applyFill="1" applyBorder="1" applyAlignment="1">
      <alignment horizontal="center"/>
    </xf>
    <xf numFmtId="0" fontId="39" fillId="0" borderId="0" xfId="1" applyFont="1" applyBorder="1" applyAlignment="1"/>
    <xf numFmtId="0" fontId="5" fillId="0" borderId="0" xfId="1" applyFont="1" applyFill="1" applyBorder="1" applyAlignment="1"/>
    <xf numFmtId="165" fontId="11" fillId="2" borderId="1" xfId="3" applyNumberFormat="1" applyFont="1" applyFill="1" applyBorder="1" applyAlignment="1" applyProtection="1">
      <alignment horizontal="right"/>
    </xf>
    <xf numFmtId="4" fontId="11" fillId="0" borderId="1" xfId="1" applyNumberFormat="1" applyFont="1" applyFill="1" applyBorder="1" applyAlignment="1" applyProtection="1">
      <alignment horizontal="center"/>
    </xf>
    <xf numFmtId="0" fontId="5" fillId="0" borderId="0" xfId="1" applyFont="1" applyFill="1" applyBorder="1"/>
    <xf numFmtId="0" fontId="5" fillId="0" borderId="1" xfId="1" applyFont="1" applyFill="1" applyBorder="1" applyAlignment="1">
      <alignment horizontal="center"/>
    </xf>
    <xf numFmtId="0" fontId="31" fillId="10" borderId="0" xfId="1" applyFont="1" applyFill="1" applyBorder="1" applyAlignment="1">
      <alignment vertical="center"/>
    </xf>
    <xf numFmtId="0" fontId="5" fillId="10" borderId="0" xfId="1" applyFont="1" applyFill="1" applyBorder="1" applyAlignment="1">
      <alignment vertical="center"/>
    </xf>
    <xf numFmtId="0" fontId="3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4" fontId="11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4" fontId="11" fillId="0" borderId="0" xfId="1" applyNumberFormat="1" applyFont="1" applyBorder="1" applyAlignment="1">
      <alignment horizontal="center"/>
    </xf>
    <xf numFmtId="4" fontId="5" fillId="0" borderId="0" xfId="1" applyNumberFormat="1" applyFont="1" applyBorder="1"/>
    <xf numFmtId="0" fontId="40" fillId="0" borderId="0" xfId="1" applyFont="1" applyBorder="1"/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/>
    </xf>
    <xf numFmtId="0" fontId="31" fillId="11" borderId="0" xfId="1" applyFont="1" applyFill="1" applyBorder="1" applyAlignment="1">
      <alignment horizontal="left" vertical="center" wrapText="1"/>
    </xf>
    <xf numFmtId="0" fontId="34" fillId="0" borderId="0" xfId="1" applyFont="1" applyFill="1" applyBorder="1" applyAlignment="1">
      <alignment horizontal="left" vertical="center" wrapText="1"/>
    </xf>
    <xf numFmtId="0" fontId="34" fillId="0" borderId="0" xfId="1" applyFont="1" applyFill="1" applyBorder="1" applyAlignment="1">
      <alignment horizontal="center" vertical="center" wrapText="1"/>
    </xf>
    <xf numFmtId="4" fontId="11" fillId="0" borderId="0" xfId="1" applyNumberFormat="1" applyFont="1" applyBorder="1" applyAlignment="1">
      <alignment horizontal="center" vertical="center"/>
    </xf>
    <xf numFmtId="0" fontId="31" fillId="0" borderId="0" xfId="1" applyFont="1" applyFill="1" applyBorder="1" applyAlignment="1">
      <alignment horizontal="left"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/>
    <xf numFmtId="0" fontId="38" fillId="5" borderId="0" xfId="1" applyFont="1" applyFill="1" applyBorder="1" applyAlignment="1"/>
    <xf numFmtId="0" fontId="19" fillId="5" borderId="0" xfId="1" applyFont="1" applyFill="1" applyBorder="1"/>
    <xf numFmtId="0" fontId="11" fillId="0" borderId="1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4">
    <cellStyle name="Millares 2" xfId="3" xr:uid="{00000000-0005-0000-0000-000000000000}"/>
    <cellStyle name="Normal" xfId="0" builtinId="0"/>
    <cellStyle name="Normal 2" xfId="1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575T42017_ESTADO_VARIOS%20DIC-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2575T42017_ESTADO_DE_CAMBIO_DIC.17%20PATRIMONIO_NE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2575T42017_EST._DE_FLUJO_DE_EFECTIVO%20DIC-17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General_Situacion"/>
      <sheetName val="EstadoResultados_Rendimiento"/>
      <sheetName val="EstadoSituacionEvolucionBienes"/>
      <sheetName val="EstadoFinancieroSegmentos"/>
      <sheetName val="EstadoEjecucionPresupuestari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C2" t="e">
            <v>#VALUE!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CambiosPatrimonioNeto"/>
      <sheetName val="Data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FlujoEfectivo"/>
      <sheetName val="CatalogoCuentasFlujo"/>
      <sheetName val="Data"/>
    </sheetNames>
    <sheetDataSet>
      <sheetData sheetId="0"/>
      <sheetData sheetId="1"/>
      <sheetData sheetId="2">
        <row r="2">
          <cell r="C2" t="e">
            <v>#VALUE!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118"/>
  <sheetViews>
    <sheetView showGridLines="0" topLeftCell="B1" workbookViewId="0">
      <selection activeCell="A7" sqref="A7:XFD7"/>
    </sheetView>
  </sheetViews>
  <sheetFormatPr baseColWidth="10" defaultRowHeight="14.5" x14ac:dyDescent="0.35"/>
  <cols>
    <col min="1" max="1" width="16.1796875" style="14" hidden="1" customWidth="1"/>
    <col min="2" max="2" width="26.453125" customWidth="1"/>
    <col min="3" max="3" width="80.26953125" customWidth="1"/>
    <col min="4" max="4" width="14" bestFit="1" customWidth="1"/>
    <col min="5" max="5" width="16.1796875" bestFit="1" customWidth="1"/>
    <col min="6" max="6" width="17.1796875" bestFit="1" customWidth="1"/>
    <col min="7" max="7" width="12" bestFit="1" customWidth="1"/>
  </cols>
  <sheetData>
    <row r="1" spans="1:7" ht="16" x14ac:dyDescent="0.4">
      <c r="B1" s="20" t="s">
        <v>12</v>
      </c>
      <c r="C1" s="21"/>
      <c r="D1" s="21"/>
      <c r="E1" s="21"/>
      <c r="F1" s="21"/>
      <c r="G1" s="21"/>
    </row>
    <row r="2" spans="1:7" ht="16" x14ac:dyDescent="0.4">
      <c r="B2" s="22" t="s">
        <v>0</v>
      </c>
      <c r="C2" s="23"/>
      <c r="D2" s="23"/>
      <c r="E2" s="23"/>
      <c r="F2" s="23"/>
      <c r="G2" s="23"/>
    </row>
    <row r="3" spans="1:7" ht="16" x14ac:dyDescent="0.4">
      <c r="B3" s="20" t="s">
        <v>168</v>
      </c>
      <c r="C3" s="21"/>
      <c r="D3" s="21"/>
      <c r="E3" s="21"/>
      <c r="F3" s="21"/>
      <c r="G3" s="21"/>
    </row>
    <row r="4" spans="1:7" ht="16" x14ac:dyDescent="0.4">
      <c r="A4" s="15"/>
      <c r="B4" s="18" t="s">
        <v>169</v>
      </c>
      <c r="C4" s="19" t="s">
        <v>7</v>
      </c>
      <c r="D4" s="19"/>
      <c r="E4" s="19"/>
      <c r="F4" s="19"/>
      <c r="G4" s="19"/>
    </row>
    <row r="5" spans="1:7" ht="16" x14ac:dyDescent="0.4">
      <c r="A5" s="15"/>
      <c r="B5" s="24" t="s">
        <v>10</v>
      </c>
      <c r="C5" s="25" t="s">
        <v>7</v>
      </c>
      <c r="D5" s="25"/>
      <c r="E5" s="25"/>
      <c r="F5" s="25"/>
      <c r="G5" s="25"/>
    </row>
    <row r="6" spans="1:7" ht="16" x14ac:dyDescent="0.4">
      <c r="A6" s="15"/>
      <c r="B6" s="18" t="s">
        <v>170</v>
      </c>
      <c r="C6" s="19"/>
      <c r="D6" s="19"/>
      <c r="E6" s="19"/>
      <c r="F6" s="19"/>
      <c r="G6" s="19"/>
    </row>
    <row r="7" spans="1:7" x14ac:dyDescent="0.35">
      <c r="A7" s="1" t="s">
        <v>207</v>
      </c>
      <c r="B7" s="1" t="s">
        <v>11</v>
      </c>
      <c r="C7" s="1" t="s">
        <v>1</v>
      </c>
      <c r="D7" s="2" t="s">
        <v>2</v>
      </c>
      <c r="E7" s="2" t="s">
        <v>3</v>
      </c>
      <c r="F7" s="2" t="s">
        <v>9</v>
      </c>
      <c r="G7" s="2" t="s">
        <v>4</v>
      </c>
    </row>
    <row r="8" spans="1:7" x14ac:dyDescent="0.35">
      <c r="A8" s="16" t="s">
        <v>208</v>
      </c>
      <c r="B8" s="6" t="s">
        <v>121</v>
      </c>
      <c r="C8" s="6" t="s">
        <v>17</v>
      </c>
      <c r="D8" s="5">
        <v>63947.93</v>
      </c>
      <c r="E8" s="5">
        <v>371185.23</v>
      </c>
      <c r="F8" s="5">
        <v>285048.74</v>
      </c>
      <c r="G8" s="5">
        <v>150084.42000000001</v>
      </c>
    </row>
    <row r="9" spans="1:7" s="7" customFormat="1" x14ac:dyDescent="0.35">
      <c r="A9" s="16" t="s">
        <v>208</v>
      </c>
      <c r="B9" s="10" t="s">
        <v>18</v>
      </c>
      <c r="C9" s="10" t="s">
        <v>13</v>
      </c>
      <c r="D9" s="8">
        <v>63591.53</v>
      </c>
      <c r="E9" s="8">
        <v>371176.32</v>
      </c>
      <c r="F9" s="8">
        <v>284683.43</v>
      </c>
      <c r="G9" s="8">
        <v>150084.42000000001</v>
      </c>
    </row>
    <row r="10" spans="1:7" s="7" customFormat="1" x14ac:dyDescent="0.35">
      <c r="A10" s="16" t="s">
        <v>208</v>
      </c>
      <c r="B10" s="10" t="s">
        <v>19</v>
      </c>
      <c r="C10" s="10" t="s">
        <v>20</v>
      </c>
      <c r="D10" s="13">
        <v>63404.83</v>
      </c>
      <c r="E10" s="8">
        <v>370031.82</v>
      </c>
      <c r="F10" s="8">
        <v>284463.39</v>
      </c>
      <c r="G10" s="8">
        <v>148973.26</v>
      </c>
    </row>
    <row r="11" spans="1:7" s="7" customFormat="1" x14ac:dyDescent="0.35">
      <c r="A11" s="16" t="s">
        <v>208</v>
      </c>
      <c r="B11" s="10" t="s">
        <v>209</v>
      </c>
      <c r="C11" s="10" t="s">
        <v>210</v>
      </c>
      <c r="D11" s="13">
        <v>63404.83</v>
      </c>
      <c r="E11" s="8">
        <v>370031.82</v>
      </c>
      <c r="F11" s="8">
        <v>284463.39</v>
      </c>
      <c r="G11" s="8">
        <v>148973.26</v>
      </c>
    </row>
    <row r="12" spans="1:7" s="7" customFormat="1" x14ac:dyDescent="0.35">
      <c r="A12" s="16" t="s">
        <v>208</v>
      </c>
      <c r="B12" s="10" t="s">
        <v>21</v>
      </c>
      <c r="C12" s="10" t="s">
        <v>22</v>
      </c>
      <c r="D12" s="13">
        <v>63404.83</v>
      </c>
      <c r="E12" s="8">
        <v>370031.82</v>
      </c>
      <c r="F12" s="8">
        <v>284463.39</v>
      </c>
      <c r="G12" s="8">
        <v>148973.26</v>
      </c>
    </row>
    <row r="13" spans="1:7" s="7" customFormat="1" x14ac:dyDescent="0.35">
      <c r="A13" s="16" t="s">
        <v>208</v>
      </c>
      <c r="B13" s="10" t="s">
        <v>23</v>
      </c>
      <c r="C13" s="10" t="s">
        <v>24</v>
      </c>
      <c r="D13" s="13">
        <v>63404.83</v>
      </c>
      <c r="E13" s="8">
        <v>370031.82</v>
      </c>
      <c r="F13" s="8">
        <v>284463.39</v>
      </c>
      <c r="G13" s="8">
        <v>148973.26</v>
      </c>
    </row>
    <row r="14" spans="1:7" s="7" customFormat="1" x14ac:dyDescent="0.35">
      <c r="A14" s="16" t="s">
        <v>208</v>
      </c>
      <c r="B14" s="10" t="s">
        <v>25</v>
      </c>
      <c r="C14" s="10" t="s">
        <v>26</v>
      </c>
      <c r="D14" s="8">
        <v>6535.37</v>
      </c>
      <c r="E14" s="8">
        <v>181966.14</v>
      </c>
      <c r="F14" s="8">
        <v>187178.75</v>
      </c>
      <c r="G14" s="8">
        <v>1322.76</v>
      </c>
    </row>
    <row r="15" spans="1:7" s="7" customFormat="1" x14ac:dyDescent="0.35">
      <c r="A15" s="16" t="s">
        <v>208</v>
      </c>
      <c r="B15" s="10" t="s">
        <v>14</v>
      </c>
      <c r="C15" s="10" t="s">
        <v>196</v>
      </c>
      <c r="D15" s="8">
        <v>6535.37</v>
      </c>
      <c r="E15" s="8">
        <v>181966.14</v>
      </c>
      <c r="F15" s="8">
        <v>187178.75</v>
      </c>
      <c r="G15" s="8">
        <v>1322.76</v>
      </c>
    </row>
    <row r="16" spans="1:7" s="7" customFormat="1" x14ac:dyDescent="0.35">
      <c r="A16" s="16" t="s">
        <v>208</v>
      </c>
      <c r="B16" s="10" t="s">
        <v>27</v>
      </c>
      <c r="C16" s="10" t="s">
        <v>28</v>
      </c>
      <c r="D16" s="8">
        <v>56869.46</v>
      </c>
      <c r="E16" s="8">
        <v>188065.68</v>
      </c>
      <c r="F16" s="8">
        <v>97284.64</v>
      </c>
      <c r="G16" s="8">
        <v>147650.5</v>
      </c>
    </row>
    <row r="17" spans="1:7" s="7" customFormat="1" x14ac:dyDescent="0.35">
      <c r="A17" s="16" t="s">
        <v>208</v>
      </c>
      <c r="B17" s="10" t="s">
        <v>122</v>
      </c>
      <c r="C17" s="10" t="s">
        <v>28</v>
      </c>
      <c r="D17" s="8">
        <v>56869.46</v>
      </c>
      <c r="E17" s="8">
        <v>188065.68</v>
      </c>
      <c r="F17" s="8">
        <v>97284.64</v>
      </c>
      <c r="G17" s="8">
        <v>147650.5</v>
      </c>
    </row>
    <row r="18" spans="1:7" s="7" customFormat="1" x14ac:dyDescent="0.35">
      <c r="A18" s="16" t="s">
        <v>208</v>
      </c>
      <c r="B18" s="10" t="s">
        <v>29</v>
      </c>
      <c r="C18" s="10" t="s">
        <v>30</v>
      </c>
      <c r="D18" s="8">
        <v>186.7</v>
      </c>
      <c r="E18" s="8">
        <v>0</v>
      </c>
      <c r="F18" s="8">
        <v>105.04</v>
      </c>
      <c r="G18" s="8">
        <v>81.66</v>
      </c>
    </row>
    <row r="19" spans="1:7" s="7" customFormat="1" x14ac:dyDescent="0.35">
      <c r="A19" s="16" t="s">
        <v>208</v>
      </c>
      <c r="B19" s="10" t="s">
        <v>31</v>
      </c>
      <c r="C19" s="10" t="s">
        <v>32</v>
      </c>
      <c r="D19" s="8">
        <v>186.7</v>
      </c>
      <c r="E19" s="8">
        <v>0</v>
      </c>
      <c r="F19" s="8">
        <v>105.04</v>
      </c>
      <c r="G19" s="8">
        <v>81.66</v>
      </c>
    </row>
    <row r="20" spans="1:7" s="7" customFormat="1" x14ac:dyDescent="0.35">
      <c r="A20" s="16" t="s">
        <v>208</v>
      </c>
      <c r="B20" s="10" t="s">
        <v>33</v>
      </c>
      <c r="C20" s="10" t="s">
        <v>34</v>
      </c>
      <c r="D20" s="8">
        <v>186.7</v>
      </c>
      <c r="E20" s="8">
        <v>0</v>
      </c>
      <c r="F20" s="8">
        <v>105.04</v>
      </c>
      <c r="G20" s="8">
        <v>81.66</v>
      </c>
    </row>
    <row r="21" spans="1:7" s="7" customFormat="1" x14ac:dyDescent="0.35">
      <c r="A21" s="16" t="s">
        <v>208</v>
      </c>
      <c r="B21" s="10" t="s">
        <v>35</v>
      </c>
      <c r="C21" s="10" t="s">
        <v>36</v>
      </c>
      <c r="D21" s="8">
        <v>186.7</v>
      </c>
      <c r="E21" s="8">
        <v>0</v>
      </c>
      <c r="F21" s="8">
        <v>105.04</v>
      </c>
      <c r="G21" s="8">
        <v>81.66</v>
      </c>
    </row>
    <row r="22" spans="1:7" s="7" customFormat="1" x14ac:dyDescent="0.35">
      <c r="A22" s="16" t="s">
        <v>208</v>
      </c>
      <c r="B22" s="10" t="s">
        <v>211</v>
      </c>
      <c r="C22" s="10" t="s">
        <v>36</v>
      </c>
      <c r="D22" s="8">
        <v>186.7</v>
      </c>
      <c r="E22" s="8">
        <v>0</v>
      </c>
      <c r="F22" s="8">
        <v>105.04</v>
      </c>
      <c r="G22" s="8">
        <v>81.66</v>
      </c>
    </row>
    <row r="23" spans="1:7" s="7" customFormat="1" x14ac:dyDescent="0.35">
      <c r="A23" s="16" t="s">
        <v>208</v>
      </c>
      <c r="B23" s="10" t="s">
        <v>123</v>
      </c>
      <c r="C23" s="10" t="s">
        <v>124</v>
      </c>
      <c r="D23" s="8">
        <v>0</v>
      </c>
      <c r="E23" s="8">
        <v>1144.5</v>
      </c>
      <c r="F23" s="8">
        <v>115</v>
      </c>
      <c r="G23" s="8">
        <v>1029.5</v>
      </c>
    </row>
    <row r="24" spans="1:7" s="7" customFormat="1" x14ac:dyDescent="0.35">
      <c r="A24" s="16" t="s">
        <v>208</v>
      </c>
      <c r="B24" s="10" t="s">
        <v>197</v>
      </c>
      <c r="C24" s="10" t="s">
        <v>160</v>
      </c>
      <c r="D24" s="8">
        <v>0</v>
      </c>
      <c r="E24" s="8">
        <v>115</v>
      </c>
      <c r="F24" s="8">
        <v>115</v>
      </c>
      <c r="G24" s="8">
        <v>0</v>
      </c>
    </row>
    <row r="25" spans="1:7" s="7" customFormat="1" x14ac:dyDescent="0.35">
      <c r="A25" s="16" t="s">
        <v>208</v>
      </c>
      <c r="B25" s="10" t="s">
        <v>161</v>
      </c>
      <c r="C25" s="10" t="s">
        <v>162</v>
      </c>
      <c r="D25" s="8">
        <v>0</v>
      </c>
      <c r="E25" s="8">
        <v>115</v>
      </c>
      <c r="F25" s="8">
        <v>115</v>
      </c>
      <c r="G25" s="8">
        <v>0</v>
      </c>
    </row>
    <row r="26" spans="1:7" s="7" customFormat="1" x14ac:dyDescent="0.35">
      <c r="A26" s="16" t="s">
        <v>208</v>
      </c>
      <c r="B26" s="10" t="s">
        <v>163</v>
      </c>
      <c r="C26" s="10" t="s">
        <v>164</v>
      </c>
      <c r="D26" s="8">
        <v>0</v>
      </c>
      <c r="E26" s="8">
        <v>115</v>
      </c>
      <c r="F26" s="8">
        <v>115</v>
      </c>
      <c r="G26" s="8">
        <v>0</v>
      </c>
    </row>
    <row r="27" spans="1:7" s="7" customFormat="1" x14ac:dyDescent="0.35">
      <c r="A27" s="16" t="s">
        <v>208</v>
      </c>
      <c r="B27" s="10" t="s">
        <v>125</v>
      </c>
      <c r="C27" s="10" t="s">
        <v>126</v>
      </c>
      <c r="D27" s="8">
        <v>0</v>
      </c>
      <c r="E27" s="8">
        <v>1029.5</v>
      </c>
      <c r="F27" s="8">
        <v>0</v>
      </c>
      <c r="G27" s="8">
        <v>1029.5</v>
      </c>
    </row>
    <row r="28" spans="1:7" s="7" customFormat="1" x14ac:dyDescent="0.35">
      <c r="A28" s="16" t="s">
        <v>208</v>
      </c>
      <c r="B28" s="10" t="s">
        <v>127</v>
      </c>
      <c r="C28" s="10" t="s">
        <v>128</v>
      </c>
      <c r="D28" s="8">
        <v>0</v>
      </c>
      <c r="E28" s="8">
        <v>1029.5</v>
      </c>
      <c r="F28" s="8">
        <v>0</v>
      </c>
      <c r="G28" s="8">
        <v>1029.5</v>
      </c>
    </row>
    <row r="29" spans="1:7" s="7" customFormat="1" x14ac:dyDescent="0.35">
      <c r="A29" s="16" t="s">
        <v>208</v>
      </c>
      <c r="B29" s="10" t="s">
        <v>129</v>
      </c>
      <c r="C29" s="10" t="s">
        <v>130</v>
      </c>
      <c r="D29" s="8">
        <v>0</v>
      </c>
      <c r="E29" s="8">
        <v>1029.5</v>
      </c>
      <c r="F29" s="8">
        <v>0</v>
      </c>
      <c r="G29" s="8">
        <v>1029.5</v>
      </c>
    </row>
    <row r="30" spans="1:7" s="7" customFormat="1" x14ac:dyDescent="0.35">
      <c r="A30" s="16" t="s">
        <v>208</v>
      </c>
      <c r="B30" s="10" t="s">
        <v>37</v>
      </c>
      <c r="C30" s="10" t="s">
        <v>15</v>
      </c>
      <c r="D30" s="8">
        <v>356.4</v>
      </c>
      <c r="E30" s="8">
        <v>8.91</v>
      </c>
      <c r="F30" s="8">
        <v>365.31</v>
      </c>
      <c r="G30" s="8">
        <v>0</v>
      </c>
    </row>
    <row r="31" spans="1:7" s="7" customFormat="1" x14ac:dyDescent="0.35">
      <c r="A31" s="16" t="s">
        <v>208</v>
      </c>
      <c r="B31" s="10" t="s">
        <v>38</v>
      </c>
      <c r="C31" s="10" t="s">
        <v>39</v>
      </c>
      <c r="D31" s="8">
        <v>356.4</v>
      </c>
      <c r="E31" s="8">
        <v>8.91</v>
      </c>
      <c r="F31" s="8">
        <v>365.31</v>
      </c>
      <c r="G31" s="8">
        <v>0</v>
      </c>
    </row>
    <row r="32" spans="1:7" s="7" customFormat="1" x14ac:dyDescent="0.35">
      <c r="A32" s="16" t="s">
        <v>208</v>
      </c>
      <c r="B32" s="10" t="s">
        <v>40</v>
      </c>
      <c r="C32" s="10" t="s">
        <v>41</v>
      </c>
      <c r="D32" s="8">
        <v>356.4</v>
      </c>
      <c r="E32" s="8">
        <v>8.91</v>
      </c>
      <c r="F32" s="8">
        <v>365.31</v>
      </c>
      <c r="G32" s="8">
        <v>0</v>
      </c>
    </row>
    <row r="33" spans="1:7" s="7" customFormat="1" x14ac:dyDescent="0.35">
      <c r="A33" s="16" t="s">
        <v>208</v>
      </c>
      <c r="B33" s="10" t="s">
        <v>42</v>
      </c>
      <c r="C33" s="10" t="s">
        <v>43</v>
      </c>
      <c r="D33" s="8">
        <v>356.4</v>
      </c>
      <c r="E33" s="8">
        <v>8.91</v>
      </c>
      <c r="F33" s="8">
        <v>365.31</v>
      </c>
      <c r="G33" s="8">
        <v>0</v>
      </c>
    </row>
    <row r="34" spans="1:7" s="7" customFormat="1" x14ac:dyDescent="0.35">
      <c r="A34" s="16" t="s">
        <v>208</v>
      </c>
      <c r="B34" s="10" t="s">
        <v>44</v>
      </c>
      <c r="C34" s="10" t="s">
        <v>45</v>
      </c>
      <c r="D34" s="8">
        <v>356.4</v>
      </c>
      <c r="E34" s="8">
        <v>8.91</v>
      </c>
      <c r="F34" s="8">
        <v>365.31</v>
      </c>
      <c r="G34" s="8">
        <v>0</v>
      </c>
    </row>
    <row r="35" spans="1:7" s="7" customFormat="1" x14ac:dyDescent="0.35">
      <c r="A35" s="16" t="s">
        <v>208</v>
      </c>
      <c r="B35" s="10" t="s">
        <v>46</v>
      </c>
      <c r="C35" s="10" t="s">
        <v>47</v>
      </c>
      <c r="D35" s="8">
        <v>356.4</v>
      </c>
      <c r="E35" s="8">
        <v>0</v>
      </c>
      <c r="F35" s="8">
        <v>356.4</v>
      </c>
      <c r="G35" s="8">
        <v>0</v>
      </c>
    </row>
    <row r="36" spans="1:7" s="7" customFormat="1" x14ac:dyDescent="0.35">
      <c r="A36" s="16" t="s">
        <v>208</v>
      </c>
      <c r="B36" s="10" t="s">
        <v>48</v>
      </c>
      <c r="C36" s="10" t="s">
        <v>49</v>
      </c>
      <c r="D36" s="8">
        <v>0</v>
      </c>
      <c r="E36" s="8">
        <v>8.91</v>
      </c>
      <c r="F36" s="8">
        <v>8.91</v>
      </c>
      <c r="G36" s="8">
        <v>0</v>
      </c>
    </row>
    <row r="37" spans="1:7" s="7" customFormat="1" x14ac:dyDescent="0.35">
      <c r="A37" s="16" t="s">
        <v>208</v>
      </c>
      <c r="B37" s="10" t="s">
        <v>50</v>
      </c>
      <c r="C37" s="10" t="s">
        <v>51</v>
      </c>
      <c r="D37" s="8">
        <v>0</v>
      </c>
      <c r="E37" s="8">
        <v>95318.9</v>
      </c>
      <c r="F37" s="8">
        <v>95596.14</v>
      </c>
      <c r="G37" s="8">
        <v>277.24</v>
      </c>
    </row>
    <row r="38" spans="1:7" s="7" customFormat="1" x14ac:dyDescent="0.35">
      <c r="A38" s="16" t="s">
        <v>208</v>
      </c>
      <c r="B38" s="10" t="s">
        <v>52</v>
      </c>
      <c r="C38" s="10" t="s">
        <v>53</v>
      </c>
      <c r="D38" s="8">
        <v>0</v>
      </c>
      <c r="E38" s="8">
        <v>95318.9</v>
      </c>
      <c r="F38" s="8">
        <v>95596.14</v>
      </c>
      <c r="G38" s="8">
        <v>277.24</v>
      </c>
    </row>
    <row r="39" spans="1:7" s="7" customFormat="1" x14ac:dyDescent="0.35">
      <c r="A39" s="16" t="s">
        <v>208</v>
      </c>
      <c r="B39" s="10" t="s">
        <v>171</v>
      </c>
      <c r="C39" s="10" t="s">
        <v>172</v>
      </c>
      <c r="D39" s="8">
        <v>0</v>
      </c>
      <c r="E39" s="8">
        <v>562.03</v>
      </c>
      <c r="F39" s="8">
        <v>798.43</v>
      </c>
      <c r="G39" s="8">
        <v>236.4</v>
      </c>
    </row>
    <row r="40" spans="1:7" s="7" customFormat="1" x14ac:dyDescent="0.35">
      <c r="A40" s="16" t="s">
        <v>208</v>
      </c>
      <c r="B40" s="10" t="s">
        <v>173</v>
      </c>
      <c r="C40" s="10" t="s">
        <v>174</v>
      </c>
      <c r="D40" s="8">
        <v>0</v>
      </c>
      <c r="E40" s="8">
        <v>562.03</v>
      </c>
      <c r="F40" s="8">
        <v>798.43</v>
      </c>
      <c r="G40" s="8">
        <v>236.4</v>
      </c>
    </row>
    <row r="41" spans="1:7" s="7" customFormat="1" x14ac:dyDescent="0.35">
      <c r="A41" s="16" t="s">
        <v>208</v>
      </c>
      <c r="B41" s="10" t="s">
        <v>175</v>
      </c>
      <c r="C41" s="10" t="s">
        <v>176</v>
      </c>
      <c r="D41" s="8">
        <v>0</v>
      </c>
      <c r="E41" s="8">
        <v>562.03</v>
      </c>
      <c r="F41" s="8">
        <v>798.43</v>
      </c>
      <c r="G41" s="8">
        <v>236.4</v>
      </c>
    </row>
    <row r="42" spans="1:7" s="7" customFormat="1" x14ac:dyDescent="0.35">
      <c r="A42" s="16" t="s">
        <v>208</v>
      </c>
      <c r="B42" s="10" t="s">
        <v>177</v>
      </c>
      <c r="C42" s="10" t="s">
        <v>178</v>
      </c>
      <c r="D42" s="8">
        <v>0</v>
      </c>
      <c r="E42" s="8">
        <v>562.03</v>
      </c>
      <c r="F42" s="8">
        <v>798.43</v>
      </c>
      <c r="G42" s="8">
        <v>236.4</v>
      </c>
    </row>
    <row r="43" spans="1:7" s="7" customFormat="1" x14ac:dyDescent="0.35">
      <c r="A43" s="16" t="s">
        <v>208</v>
      </c>
      <c r="B43" s="10" t="s">
        <v>212</v>
      </c>
      <c r="C43" s="10" t="s">
        <v>179</v>
      </c>
      <c r="D43" s="8">
        <v>0</v>
      </c>
      <c r="E43" s="8">
        <v>562.03</v>
      </c>
      <c r="F43" s="8">
        <v>562.03</v>
      </c>
      <c r="G43" s="8">
        <v>0</v>
      </c>
    </row>
    <row r="44" spans="1:7" s="7" customFormat="1" x14ac:dyDescent="0.35">
      <c r="A44" s="16" t="s">
        <v>208</v>
      </c>
      <c r="B44" s="10" t="s">
        <v>213</v>
      </c>
      <c r="C44" s="10" t="s">
        <v>180</v>
      </c>
      <c r="D44" s="8">
        <v>0</v>
      </c>
      <c r="E44" s="8">
        <v>0</v>
      </c>
      <c r="F44" s="8">
        <v>236.4</v>
      </c>
      <c r="G44" s="8">
        <v>236.4</v>
      </c>
    </row>
    <row r="45" spans="1:7" s="7" customFormat="1" x14ac:dyDescent="0.35">
      <c r="A45" s="16" t="s">
        <v>208</v>
      </c>
      <c r="B45" s="10" t="s">
        <v>131</v>
      </c>
      <c r="C45" s="10" t="s">
        <v>132</v>
      </c>
      <c r="D45" s="8">
        <v>0</v>
      </c>
      <c r="E45" s="8">
        <v>2468.06</v>
      </c>
      <c r="F45" s="8">
        <v>2508.9</v>
      </c>
      <c r="G45" s="8">
        <v>40.840000000000003</v>
      </c>
    </row>
    <row r="46" spans="1:7" s="7" customFormat="1" x14ac:dyDescent="0.35">
      <c r="A46" s="16" t="s">
        <v>208</v>
      </c>
      <c r="B46" s="10" t="s">
        <v>198</v>
      </c>
      <c r="C46" s="10" t="s">
        <v>181</v>
      </c>
      <c r="D46" s="8">
        <v>0</v>
      </c>
      <c r="E46" s="8">
        <v>685.69</v>
      </c>
      <c r="F46" s="8">
        <v>726.53</v>
      </c>
      <c r="G46" s="8">
        <v>40.840000000000003</v>
      </c>
    </row>
    <row r="47" spans="1:7" s="7" customFormat="1" x14ac:dyDescent="0.35">
      <c r="A47" s="16" t="s">
        <v>208</v>
      </c>
      <c r="B47" s="10" t="s">
        <v>182</v>
      </c>
      <c r="C47" s="10" t="s">
        <v>183</v>
      </c>
      <c r="D47" s="8">
        <v>0</v>
      </c>
      <c r="E47" s="8">
        <v>685.69</v>
      </c>
      <c r="F47" s="8">
        <v>726.53</v>
      </c>
      <c r="G47" s="8">
        <v>40.840000000000003</v>
      </c>
    </row>
    <row r="48" spans="1:7" s="7" customFormat="1" x14ac:dyDescent="0.35">
      <c r="A48" s="16" t="s">
        <v>208</v>
      </c>
      <c r="B48" s="10" t="s">
        <v>214</v>
      </c>
      <c r="C48" s="10" t="s">
        <v>184</v>
      </c>
      <c r="D48" s="8">
        <v>0</v>
      </c>
      <c r="E48" s="8">
        <v>685.69</v>
      </c>
      <c r="F48" s="8">
        <v>726.53</v>
      </c>
      <c r="G48" s="8">
        <v>40.840000000000003</v>
      </c>
    </row>
    <row r="49" spans="1:7" s="7" customFormat="1" x14ac:dyDescent="0.35">
      <c r="A49" s="16" t="s">
        <v>208</v>
      </c>
      <c r="B49" s="10" t="s">
        <v>215</v>
      </c>
      <c r="C49" s="10" t="s">
        <v>185</v>
      </c>
      <c r="D49" s="8">
        <v>0</v>
      </c>
      <c r="E49" s="8">
        <v>685.69</v>
      </c>
      <c r="F49" s="8">
        <v>726.53</v>
      </c>
      <c r="G49" s="8">
        <v>40.840000000000003</v>
      </c>
    </row>
    <row r="50" spans="1:7" s="7" customFormat="1" x14ac:dyDescent="0.35">
      <c r="A50" s="16" t="s">
        <v>208</v>
      </c>
      <c r="B50" s="10" t="s">
        <v>133</v>
      </c>
      <c r="C50" s="10" t="s">
        <v>134</v>
      </c>
      <c r="D50" s="8">
        <v>0</v>
      </c>
      <c r="E50" s="8">
        <v>1782.37</v>
      </c>
      <c r="F50" s="8">
        <v>1782.37</v>
      </c>
      <c r="G50" s="8">
        <v>0</v>
      </c>
    </row>
    <row r="51" spans="1:7" s="7" customFormat="1" x14ac:dyDescent="0.35">
      <c r="A51" s="16" t="s">
        <v>208</v>
      </c>
      <c r="B51" s="10" t="s">
        <v>135</v>
      </c>
      <c r="C51" s="10" t="s">
        <v>136</v>
      </c>
      <c r="D51" s="8">
        <v>0</v>
      </c>
      <c r="E51" s="8">
        <v>1782.37</v>
      </c>
      <c r="F51" s="8">
        <v>1782.37</v>
      </c>
      <c r="G51" s="8">
        <v>0</v>
      </c>
    </row>
    <row r="52" spans="1:7" s="7" customFormat="1" x14ac:dyDescent="0.35">
      <c r="A52" s="16" t="s">
        <v>208</v>
      </c>
      <c r="B52" s="10" t="s">
        <v>137</v>
      </c>
      <c r="C52" s="10" t="s">
        <v>138</v>
      </c>
      <c r="D52" s="8">
        <v>0</v>
      </c>
      <c r="E52" s="8">
        <v>1782.37</v>
      </c>
      <c r="F52" s="8">
        <v>1782.37</v>
      </c>
      <c r="G52" s="8">
        <v>0</v>
      </c>
    </row>
    <row r="53" spans="1:7" s="7" customFormat="1" x14ac:dyDescent="0.35">
      <c r="A53" s="16" t="s">
        <v>208</v>
      </c>
      <c r="B53" s="10" t="s">
        <v>216</v>
      </c>
      <c r="C53" s="10" t="s">
        <v>138</v>
      </c>
      <c r="D53" s="8">
        <v>0</v>
      </c>
      <c r="E53" s="8">
        <v>1782.37</v>
      </c>
      <c r="F53" s="8">
        <v>1782.37</v>
      </c>
      <c r="G53" s="8">
        <v>0</v>
      </c>
    </row>
    <row r="54" spans="1:7" s="7" customFormat="1" x14ac:dyDescent="0.35">
      <c r="A54" s="16" t="s">
        <v>208</v>
      </c>
      <c r="B54" s="10" t="s">
        <v>139</v>
      </c>
      <c r="C54" s="10" t="s">
        <v>140</v>
      </c>
      <c r="D54" s="8">
        <v>0</v>
      </c>
      <c r="E54" s="8">
        <v>92288.81</v>
      </c>
      <c r="F54" s="8">
        <v>92288.81</v>
      </c>
      <c r="G54" s="8">
        <v>0</v>
      </c>
    </row>
    <row r="55" spans="1:7" s="7" customFormat="1" x14ac:dyDescent="0.35">
      <c r="A55" s="16" t="s">
        <v>208</v>
      </c>
      <c r="B55" s="10" t="s">
        <v>141</v>
      </c>
      <c r="C55" s="10" t="s">
        <v>142</v>
      </c>
      <c r="D55" s="8">
        <v>0</v>
      </c>
      <c r="E55" s="8">
        <v>92288.81</v>
      </c>
      <c r="F55" s="8">
        <v>92288.81</v>
      </c>
      <c r="G55" s="8">
        <v>0</v>
      </c>
    </row>
    <row r="56" spans="1:7" s="7" customFormat="1" x14ac:dyDescent="0.35">
      <c r="A56" s="16" t="s">
        <v>208</v>
      </c>
      <c r="B56" s="10" t="s">
        <v>143</v>
      </c>
      <c r="C56" s="10" t="s">
        <v>144</v>
      </c>
      <c r="D56" s="8">
        <v>0</v>
      </c>
      <c r="E56" s="8">
        <v>92288.81</v>
      </c>
      <c r="F56" s="8">
        <v>92288.81</v>
      </c>
      <c r="G56" s="8">
        <v>0</v>
      </c>
    </row>
    <row r="57" spans="1:7" s="7" customFormat="1" x14ac:dyDescent="0.35">
      <c r="A57" s="16" t="s">
        <v>208</v>
      </c>
      <c r="B57" s="10" t="s">
        <v>145</v>
      </c>
      <c r="C57" s="10" t="s">
        <v>146</v>
      </c>
      <c r="D57" s="8">
        <v>0</v>
      </c>
      <c r="E57" s="8">
        <v>92288.81</v>
      </c>
      <c r="F57" s="8">
        <v>92288.81</v>
      </c>
      <c r="G57" s="8">
        <v>0</v>
      </c>
    </row>
    <row r="58" spans="1:7" s="7" customFormat="1" x14ac:dyDescent="0.35">
      <c r="A58" s="16" t="s">
        <v>208</v>
      </c>
      <c r="B58" s="10" t="s">
        <v>54</v>
      </c>
      <c r="C58" s="10" t="s">
        <v>55</v>
      </c>
      <c r="D58" s="8">
        <v>63947.93</v>
      </c>
      <c r="E58" s="8">
        <v>46695.78</v>
      </c>
      <c r="F58" s="8">
        <v>46339.38</v>
      </c>
      <c r="G58" s="8">
        <v>63591.53</v>
      </c>
    </row>
    <row r="59" spans="1:7" s="7" customFormat="1" x14ac:dyDescent="0.35">
      <c r="A59" s="16" t="s">
        <v>208</v>
      </c>
      <c r="B59" s="10" t="s">
        <v>56</v>
      </c>
      <c r="C59" s="10" t="s">
        <v>57</v>
      </c>
      <c r="D59" s="8">
        <v>63947.93</v>
      </c>
      <c r="E59" s="8">
        <v>46695.78</v>
      </c>
      <c r="F59" s="8">
        <v>46339.38</v>
      </c>
      <c r="G59" s="8">
        <v>63591.53</v>
      </c>
    </row>
    <row r="60" spans="1:7" s="7" customFormat="1" x14ac:dyDescent="0.35">
      <c r="A60" s="16" t="s">
        <v>208</v>
      </c>
      <c r="B60" s="10" t="s">
        <v>58</v>
      </c>
      <c r="C60" s="10" t="s">
        <v>59</v>
      </c>
      <c r="D60" s="8">
        <v>356.4</v>
      </c>
      <c r="E60" s="8">
        <v>0</v>
      </c>
      <c r="F60" s="8">
        <v>0</v>
      </c>
      <c r="G60" s="8">
        <v>356.4</v>
      </c>
    </row>
    <row r="61" spans="1:7" s="7" customFormat="1" x14ac:dyDescent="0.35">
      <c r="A61" s="16" t="s">
        <v>208</v>
      </c>
      <c r="B61" s="10" t="s">
        <v>60</v>
      </c>
      <c r="C61" s="10" t="s">
        <v>61</v>
      </c>
      <c r="D61" s="8">
        <v>356.4</v>
      </c>
      <c r="E61" s="8">
        <v>0</v>
      </c>
      <c r="F61" s="8">
        <v>0</v>
      </c>
      <c r="G61" s="8">
        <v>356.4</v>
      </c>
    </row>
    <row r="62" spans="1:7" s="7" customFormat="1" x14ac:dyDescent="0.35">
      <c r="A62" s="16" t="s">
        <v>208</v>
      </c>
      <c r="B62" s="10" t="s">
        <v>62</v>
      </c>
      <c r="C62" s="10" t="s">
        <v>63</v>
      </c>
      <c r="D62" s="8">
        <v>356.4</v>
      </c>
      <c r="E62" s="8">
        <v>0</v>
      </c>
      <c r="F62" s="8">
        <v>0</v>
      </c>
      <c r="G62" s="8">
        <v>356.4</v>
      </c>
    </row>
    <row r="63" spans="1:7" s="7" customFormat="1" x14ac:dyDescent="0.35">
      <c r="A63" s="16" t="s">
        <v>208</v>
      </c>
      <c r="B63" s="10" t="s">
        <v>64</v>
      </c>
      <c r="C63" s="10" t="s">
        <v>65</v>
      </c>
      <c r="D63" s="8">
        <v>63591.53</v>
      </c>
      <c r="E63" s="8">
        <v>46695.78</v>
      </c>
      <c r="F63" s="8">
        <v>46339.38</v>
      </c>
      <c r="G63" s="8">
        <v>63235.13</v>
      </c>
    </row>
    <row r="64" spans="1:7" s="7" customFormat="1" x14ac:dyDescent="0.35">
      <c r="A64" s="16" t="s">
        <v>208</v>
      </c>
      <c r="B64" s="10" t="s">
        <v>66</v>
      </c>
      <c r="C64" s="10" t="s">
        <v>67</v>
      </c>
      <c r="D64" s="8">
        <v>63591.53</v>
      </c>
      <c r="E64" s="8">
        <v>46695.78</v>
      </c>
      <c r="F64" s="8">
        <v>46339.38</v>
      </c>
      <c r="G64" s="8">
        <v>63235.13</v>
      </c>
    </row>
    <row r="65" spans="1:7" s="7" customFormat="1" x14ac:dyDescent="0.35">
      <c r="A65" s="16" t="s">
        <v>208</v>
      </c>
      <c r="B65" s="10" t="s">
        <v>199</v>
      </c>
      <c r="C65" s="10" t="s">
        <v>165</v>
      </c>
      <c r="D65" s="8">
        <v>17252.14</v>
      </c>
      <c r="E65" s="8">
        <v>0</v>
      </c>
      <c r="F65" s="8">
        <v>0</v>
      </c>
      <c r="G65" s="8">
        <v>17252.14</v>
      </c>
    </row>
    <row r="66" spans="1:7" s="7" customFormat="1" x14ac:dyDescent="0.35">
      <c r="A66" s="16" t="s">
        <v>208</v>
      </c>
      <c r="B66" s="10" t="s">
        <v>68</v>
      </c>
      <c r="C66" s="10" t="s">
        <v>69</v>
      </c>
      <c r="D66" s="8">
        <v>46339.39</v>
      </c>
      <c r="E66" s="8">
        <v>46695.78</v>
      </c>
      <c r="F66" s="8">
        <v>46339.38</v>
      </c>
      <c r="G66" s="8">
        <v>45982.99</v>
      </c>
    </row>
    <row r="67" spans="1:7" s="7" customFormat="1" x14ac:dyDescent="0.35">
      <c r="A67" s="16" t="s">
        <v>208</v>
      </c>
      <c r="B67" s="10" t="s">
        <v>70</v>
      </c>
      <c r="C67" s="10" t="s">
        <v>71</v>
      </c>
      <c r="D67" s="8">
        <v>46339.39</v>
      </c>
      <c r="E67" s="8">
        <v>46695.78</v>
      </c>
      <c r="F67" s="8">
        <v>46339.38</v>
      </c>
      <c r="G67" s="8">
        <v>45982.99</v>
      </c>
    </row>
    <row r="68" spans="1:7" s="7" customFormat="1" x14ac:dyDescent="0.35">
      <c r="A68" s="16" t="s">
        <v>208</v>
      </c>
      <c r="B68" s="10" t="s">
        <v>147</v>
      </c>
      <c r="C68" s="10" t="s">
        <v>148</v>
      </c>
      <c r="D68" s="8">
        <v>46339.39</v>
      </c>
      <c r="E68" s="8">
        <v>46695.78</v>
      </c>
      <c r="F68" s="8">
        <v>46339.38</v>
      </c>
      <c r="G68" s="8">
        <v>45982.99</v>
      </c>
    </row>
    <row r="69" spans="1:7" s="7" customFormat="1" x14ac:dyDescent="0.35">
      <c r="A69" s="16" t="s">
        <v>208</v>
      </c>
      <c r="B69" s="10" t="s">
        <v>72</v>
      </c>
      <c r="C69" s="10" t="s">
        <v>73</v>
      </c>
      <c r="D69" s="8">
        <v>0</v>
      </c>
      <c r="E69" s="8">
        <v>2395.38</v>
      </c>
      <c r="F69" s="8">
        <v>96618.880000000005</v>
      </c>
      <c r="G69" s="8">
        <v>94223.5</v>
      </c>
    </row>
    <row r="70" spans="1:7" s="7" customFormat="1" x14ac:dyDescent="0.35">
      <c r="A70" s="16" t="s">
        <v>208</v>
      </c>
      <c r="B70" s="10" t="s">
        <v>74</v>
      </c>
      <c r="C70" s="10" t="s">
        <v>75</v>
      </c>
      <c r="D70" s="8">
        <v>0</v>
      </c>
      <c r="E70" s="8">
        <v>2036.4</v>
      </c>
      <c r="F70" s="8">
        <v>94508.95</v>
      </c>
      <c r="G70" s="8">
        <v>92472.55</v>
      </c>
    </row>
    <row r="71" spans="1:7" s="7" customFormat="1" x14ac:dyDescent="0.35">
      <c r="A71" s="16" t="s">
        <v>208</v>
      </c>
      <c r="B71" s="10" t="s">
        <v>76</v>
      </c>
      <c r="C71" s="10" t="s">
        <v>77</v>
      </c>
      <c r="D71" s="8">
        <v>0</v>
      </c>
      <c r="E71" s="8">
        <v>2036.4</v>
      </c>
      <c r="F71" s="8">
        <v>94508.95</v>
      </c>
      <c r="G71" s="8">
        <v>92472.55</v>
      </c>
    </row>
    <row r="72" spans="1:7" s="7" customFormat="1" x14ac:dyDescent="0.35">
      <c r="A72" s="16" t="s">
        <v>208</v>
      </c>
      <c r="B72" s="10" t="s">
        <v>78</v>
      </c>
      <c r="C72" s="10" t="s">
        <v>79</v>
      </c>
      <c r="D72" s="8">
        <v>0</v>
      </c>
      <c r="E72" s="8">
        <v>2036.4</v>
      </c>
      <c r="F72" s="8">
        <v>94508.95</v>
      </c>
      <c r="G72" s="8">
        <v>92472.55</v>
      </c>
    </row>
    <row r="73" spans="1:7" s="7" customFormat="1" x14ac:dyDescent="0.35">
      <c r="A73" s="16" t="s">
        <v>208</v>
      </c>
      <c r="B73" s="10" t="s">
        <v>80</v>
      </c>
      <c r="C73" s="10" t="s">
        <v>81</v>
      </c>
      <c r="D73" s="8">
        <v>0</v>
      </c>
      <c r="E73" s="8">
        <v>2036.4</v>
      </c>
      <c r="F73" s="8">
        <v>94508.95</v>
      </c>
      <c r="G73" s="8">
        <v>92472.55</v>
      </c>
    </row>
    <row r="74" spans="1:7" s="7" customFormat="1" x14ac:dyDescent="0.35">
      <c r="A74" s="16" t="s">
        <v>208</v>
      </c>
      <c r="B74" s="10" t="s">
        <v>200</v>
      </c>
      <c r="C74" s="10" t="s">
        <v>81</v>
      </c>
      <c r="D74" s="8">
        <v>0</v>
      </c>
      <c r="E74" s="8">
        <v>2036.4</v>
      </c>
      <c r="F74" s="8">
        <v>94508.95</v>
      </c>
      <c r="G74" s="8">
        <v>92472.55</v>
      </c>
    </row>
    <row r="75" spans="1:7" s="7" customFormat="1" x14ac:dyDescent="0.35">
      <c r="A75" s="16" t="s">
        <v>208</v>
      </c>
      <c r="B75" s="10" t="s">
        <v>201</v>
      </c>
      <c r="C75" s="10" t="s">
        <v>186</v>
      </c>
      <c r="D75" s="8">
        <v>0</v>
      </c>
      <c r="E75" s="8">
        <v>2036.4</v>
      </c>
      <c r="F75" s="8">
        <v>94508.95</v>
      </c>
      <c r="G75" s="8">
        <v>92472.55</v>
      </c>
    </row>
    <row r="76" spans="1:7" s="7" customFormat="1" x14ac:dyDescent="0.35">
      <c r="A76" s="16" t="s">
        <v>208</v>
      </c>
      <c r="B76" s="10" t="s">
        <v>187</v>
      </c>
      <c r="C76" s="10" t="s">
        <v>186</v>
      </c>
      <c r="D76" s="8">
        <v>0</v>
      </c>
      <c r="E76" s="8">
        <v>2036.4</v>
      </c>
      <c r="F76" s="8">
        <v>94508.95</v>
      </c>
      <c r="G76" s="8">
        <v>92472.55</v>
      </c>
    </row>
    <row r="77" spans="1:7" s="7" customFormat="1" x14ac:dyDescent="0.35">
      <c r="A77" s="16" t="s">
        <v>208</v>
      </c>
      <c r="B77" s="10" t="s">
        <v>82</v>
      </c>
      <c r="C77" s="10" t="s">
        <v>83</v>
      </c>
      <c r="D77" s="8">
        <v>0</v>
      </c>
      <c r="E77" s="8">
        <v>358.98</v>
      </c>
      <c r="F77" s="8">
        <v>2109.9299999999998</v>
      </c>
      <c r="G77" s="8">
        <v>1750.95</v>
      </c>
    </row>
    <row r="78" spans="1:7" s="7" customFormat="1" x14ac:dyDescent="0.35">
      <c r="A78" s="16" t="s">
        <v>208</v>
      </c>
      <c r="B78" s="10" t="s">
        <v>84</v>
      </c>
      <c r="C78" s="10" t="s">
        <v>85</v>
      </c>
      <c r="D78" s="8">
        <v>0</v>
      </c>
      <c r="E78" s="8">
        <v>358.98</v>
      </c>
      <c r="F78" s="8">
        <v>2109.9299999999998</v>
      </c>
      <c r="G78" s="8">
        <v>1750.95</v>
      </c>
    </row>
    <row r="79" spans="1:7" s="7" customFormat="1" x14ac:dyDescent="0.35">
      <c r="A79" s="16" t="s">
        <v>208</v>
      </c>
      <c r="B79" s="10" t="s">
        <v>86</v>
      </c>
      <c r="C79" s="10" t="s">
        <v>87</v>
      </c>
      <c r="D79" s="8">
        <v>0</v>
      </c>
      <c r="E79" s="8">
        <v>358.98</v>
      </c>
      <c r="F79" s="8">
        <v>2109.9299999999998</v>
      </c>
      <c r="G79" s="8">
        <v>1750.95</v>
      </c>
    </row>
    <row r="80" spans="1:7" s="7" customFormat="1" x14ac:dyDescent="0.35">
      <c r="A80" s="16" t="s">
        <v>208</v>
      </c>
      <c r="B80" s="10" t="s">
        <v>88</v>
      </c>
      <c r="C80" s="10" t="s">
        <v>89</v>
      </c>
      <c r="D80" s="8">
        <v>0</v>
      </c>
      <c r="E80" s="8">
        <v>358.98</v>
      </c>
      <c r="F80" s="8">
        <v>2109.9299999999998</v>
      </c>
      <c r="G80" s="8">
        <v>1750.95</v>
      </c>
    </row>
    <row r="81" spans="1:7" s="7" customFormat="1" x14ac:dyDescent="0.35">
      <c r="A81" s="16" t="s">
        <v>208</v>
      </c>
      <c r="B81" s="10" t="s">
        <v>90</v>
      </c>
      <c r="C81" s="10" t="s">
        <v>91</v>
      </c>
      <c r="D81" s="8">
        <v>0</v>
      </c>
      <c r="E81" s="8">
        <v>358.98</v>
      </c>
      <c r="F81" s="8">
        <v>2109.9299999999998</v>
      </c>
      <c r="G81" s="8">
        <v>1750.95</v>
      </c>
    </row>
    <row r="82" spans="1:7" s="7" customFormat="1" x14ac:dyDescent="0.35">
      <c r="A82" s="16" t="s">
        <v>208</v>
      </c>
      <c r="B82" s="10" t="s">
        <v>92</v>
      </c>
      <c r="C82" s="10" t="s">
        <v>93</v>
      </c>
      <c r="D82" s="8">
        <v>0</v>
      </c>
      <c r="E82" s="8">
        <v>358.98</v>
      </c>
      <c r="F82" s="8">
        <v>2109.9299999999998</v>
      </c>
      <c r="G82" s="8">
        <v>1750.95</v>
      </c>
    </row>
    <row r="83" spans="1:7" s="7" customFormat="1" x14ac:dyDescent="0.35">
      <c r="A83" s="16" t="s">
        <v>208</v>
      </c>
      <c r="B83" s="10" t="s">
        <v>94</v>
      </c>
      <c r="C83" s="10" t="s">
        <v>95</v>
      </c>
      <c r="D83" s="8">
        <v>0</v>
      </c>
      <c r="E83" s="8">
        <v>8052.99</v>
      </c>
      <c r="F83" s="8">
        <v>45.14</v>
      </c>
      <c r="G83" s="8">
        <v>8007.85</v>
      </c>
    </row>
    <row r="84" spans="1:7" s="7" customFormat="1" x14ac:dyDescent="0.35">
      <c r="A84" s="16" t="s">
        <v>208</v>
      </c>
      <c r="B84" s="10" t="s">
        <v>96</v>
      </c>
      <c r="C84" s="10" t="s">
        <v>97</v>
      </c>
      <c r="D84" s="8">
        <v>0</v>
      </c>
      <c r="E84" s="8">
        <v>4875</v>
      </c>
      <c r="F84" s="8">
        <v>8.91</v>
      </c>
      <c r="G84" s="8">
        <v>4866.09</v>
      </c>
    </row>
    <row r="85" spans="1:7" s="7" customFormat="1" x14ac:dyDescent="0.35">
      <c r="A85" s="16" t="s">
        <v>208</v>
      </c>
      <c r="B85" s="10" t="s">
        <v>98</v>
      </c>
      <c r="C85" s="10" t="s">
        <v>99</v>
      </c>
      <c r="D85" s="8">
        <v>0</v>
      </c>
      <c r="E85" s="8">
        <v>4706.29</v>
      </c>
      <c r="F85" s="8">
        <v>0</v>
      </c>
      <c r="G85" s="8">
        <v>4706.29</v>
      </c>
    </row>
    <row r="86" spans="1:7" s="7" customFormat="1" x14ac:dyDescent="0.35">
      <c r="A86" s="16" t="s">
        <v>208</v>
      </c>
      <c r="B86" s="10" t="s">
        <v>100</v>
      </c>
      <c r="C86" s="10" t="s">
        <v>101</v>
      </c>
      <c r="D86" s="8">
        <v>0</v>
      </c>
      <c r="E86" s="8">
        <v>4706.29</v>
      </c>
      <c r="F86" s="8">
        <v>0</v>
      </c>
      <c r="G86" s="8">
        <v>4706.29</v>
      </c>
    </row>
    <row r="87" spans="1:7" s="7" customFormat="1" x14ac:dyDescent="0.35">
      <c r="A87" s="16" t="s">
        <v>208</v>
      </c>
      <c r="B87" s="10" t="s">
        <v>102</v>
      </c>
      <c r="C87" s="10" t="s">
        <v>16</v>
      </c>
      <c r="D87" s="8">
        <v>0</v>
      </c>
      <c r="E87" s="8">
        <v>4706.29</v>
      </c>
      <c r="F87" s="8">
        <v>0</v>
      </c>
      <c r="G87" s="8">
        <v>4706.29</v>
      </c>
    </row>
    <row r="88" spans="1:7" s="7" customFormat="1" x14ac:dyDescent="0.35">
      <c r="A88" s="16" t="s">
        <v>208</v>
      </c>
      <c r="B88" s="10" t="s">
        <v>188</v>
      </c>
      <c r="C88" s="10" t="s">
        <v>189</v>
      </c>
      <c r="D88" s="8">
        <v>0</v>
      </c>
      <c r="E88" s="8">
        <v>102.3</v>
      </c>
      <c r="F88" s="8">
        <v>0</v>
      </c>
      <c r="G88" s="8">
        <v>102.3</v>
      </c>
    </row>
    <row r="89" spans="1:7" s="7" customFormat="1" x14ac:dyDescent="0.35">
      <c r="A89" s="16" t="s">
        <v>208</v>
      </c>
      <c r="B89" s="10" t="s">
        <v>202</v>
      </c>
      <c r="C89" s="10" t="s">
        <v>190</v>
      </c>
      <c r="D89" s="8">
        <v>0</v>
      </c>
      <c r="E89" s="8">
        <v>102.3</v>
      </c>
      <c r="F89" s="8">
        <v>0</v>
      </c>
      <c r="G89" s="8">
        <v>102.3</v>
      </c>
    </row>
    <row r="90" spans="1:7" s="7" customFormat="1" x14ac:dyDescent="0.35">
      <c r="A90" s="16" t="s">
        <v>208</v>
      </c>
      <c r="B90" s="10" t="s">
        <v>203</v>
      </c>
      <c r="C90" s="10" t="s">
        <v>191</v>
      </c>
      <c r="D90" s="8">
        <v>0</v>
      </c>
      <c r="E90" s="8">
        <v>102.3</v>
      </c>
      <c r="F90" s="8">
        <v>0</v>
      </c>
      <c r="G90" s="8">
        <v>102.3</v>
      </c>
    </row>
    <row r="91" spans="1:7" s="7" customFormat="1" x14ac:dyDescent="0.35">
      <c r="A91" s="16" t="s">
        <v>208</v>
      </c>
      <c r="B91" s="10" t="s">
        <v>192</v>
      </c>
      <c r="C91" s="10" t="s">
        <v>193</v>
      </c>
      <c r="D91" s="8">
        <v>0</v>
      </c>
      <c r="E91" s="8">
        <v>57.5</v>
      </c>
      <c r="F91" s="8">
        <v>0</v>
      </c>
      <c r="G91" s="8">
        <v>57.5</v>
      </c>
    </row>
    <row r="92" spans="1:7" s="7" customFormat="1" x14ac:dyDescent="0.35">
      <c r="A92" s="16" t="s">
        <v>208</v>
      </c>
      <c r="B92" s="10" t="s">
        <v>204</v>
      </c>
      <c r="C92" s="10" t="s">
        <v>194</v>
      </c>
      <c r="D92" s="8">
        <v>0</v>
      </c>
      <c r="E92" s="8">
        <v>57.5</v>
      </c>
      <c r="F92" s="8">
        <v>0</v>
      </c>
      <c r="G92" s="8">
        <v>57.5</v>
      </c>
    </row>
    <row r="93" spans="1:7" s="7" customFormat="1" x14ac:dyDescent="0.35">
      <c r="A93" s="16" t="s">
        <v>208</v>
      </c>
      <c r="B93" s="10" t="s">
        <v>205</v>
      </c>
      <c r="C93" s="10" t="s">
        <v>195</v>
      </c>
      <c r="D93" s="8">
        <v>0</v>
      </c>
      <c r="E93" s="8">
        <v>57.5</v>
      </c>
      <c r="F93" s="8">
        <v>0</v>
      </c>
      <c r="G93" s="8">
        <v>57.5</v>
      </c>
    </row>
    <row r="94" spans="1:7" s="7" customFormat="1" x14ac:dyDescent="0.35">
      <c r="A94" s="16" t="s">
        <v>208</v>
      </c>
      <c r="B94" s="10" t="s">
        <v>103</v>
      </c>
      <c r="C94" s="10" t="s">
        <v>104</v>
      </c>
      <c r="D94" s="8">
        <v>0</v>
      </c>
      <c r="E94" s="8">
        <v>8.91</v>
      </c>
      <c r="F94" s="8">
        <v>8.91</v>
      </c>
      <c r="G94" s="8">
        <v>0</v>
      </c>
    </row>
    <row r="95" spans="1:7" s="7" customFormat="1" x14ac:dyDescent="0.35">
      <c r="A95" s="16" t="s">
        <v>208</v>
      </c>
      <c r="B95" s="10" t="s">
        <v>105</v>
      </c>
      <c r="C95" s="10" t="s">
        <v>106</v>
      </c>
      <c r="D95" s="8">
        <v>0</v>
      </c>
      <c r="E95" s="8">
        <v>8.91</v>
      </c>
      <c r="F95" s="8">
        <v>8.91</v>
      </c>
      <c r="G95" s="8">
        <v>0</v>
      </c>
    </row>
    <row r="96" spans="1:7" s="7" customFormat="1" x14ac:dyDescent="0.35">
      <c r="A96" s="16" t="s">
        <v>208</v>
      </c>
      <c r="B96" s="10" t="s">
        <v>107</v>
      </c>
      <c r="C96" s="10" t="s">
        <v>108</v>
      </c>
      <c r="D96" s="8">
        <v>0</v>
      </c>
      <c r="E96" s="8">
        <v>8.91</v>
      </c>
      <c r="F96" s="8">
        <v>8.91</v>
      </c>
      <c r="G96" s="8">
        <v>0</v>
      </c>
    </row>
    <row r="97" spans="1:7" s="7" customFormat="1" x14ac:dyDescent="0.35">
      <c r="A97" s="16" t="s">
        <v>208</v>
      </c>
      <c r="B97" s="10" t="s">
        <v>109</v>
      </c>
      <c r="C97" s="10" t="s">
        <v>110</v>
      </c>
      <c r="D97" s="8">
        <v>0</v>
      </c>
      <c r="E97" s="8">
        <v>8.91</v>
      </c>
      <c r="F97" s="8">
        <v>8.91</v>
      </c>
      <c r="G97" s="8">
        <v>0</v>
      </c>
    </row>
    <row r="98" spans="1:7" s="7" customFormat="1" x14ac:dyDescent="0.35">
      <c r="A98" s="16" t="s">
        <v>208</v>
      </c>
      <c r="B98" s="10" t="s">
        <v>149</v>
      </c>
      <c r="C98" s="10" t="s">
        <v>150</v>
      </c>
      <c r="D98" s="8">
        <v>0</v>
      </c>
      <c r="E98" s="8">
        <v>1949.61</v>
      </c>
      <c r="F98" s="8">
        <v>0</v>
      </c>
      <c r="G98" s="8">
        <v>1949.61</v>
      </c>
    </row>
    <row r="99" spans="1:7" s="7" customFormat="1" x14ac:dyDescent="0.35">
      <c r="A99" s="16" t="s">
        <v>208</v>
      </c>
      <c r="B99" s="10" t="s">
        <v>151</v>
      </c>
      <c r="C99" s="10" t="s">
        <v>152</v>
      </c>
      <c r="D99" s="8">
        <v>0</v>
      </c>
      <c r="E99" s="8">
        <v>1949.61</v>
      </c>
      <c r="F99" s="8">
        <v>0</v>
      </c>
      <c r="G99" s="8">
        <v>1949.61</v>
      </c>
    </row>
    <row r="100" spans="1:7" s="7" customFormat="1" x14ac:dyDescent="0.35">
      <c r="A100" s="16" t="s">
        <v>208</v>
      </c>
      <c r="B100" s="10" t="s">
        <v>153</v>
      </c>
      <c r="C100" s="10" t="s">
        <v>154</v>
      </c>
      <c r="D100" s="8">
        <v>0</v>
      </c>
      <c r="E100" s="8">
        <v>1949.61</v>
      </c>
      <c r="F100" s="8">
        <v>0</v>
      </c>
      <c r="G100" s="8">
        <v>1949.61</v>
      </c>
    </row>
    <row r="101" spans="1:7" s="7" customFormat="1" x14ac:dyDescent="0.35">
      <c r="A101" s="16" t="s">
        <v>208</v>
      </c>
      <c r="B101" s="10" t="s">
        <v>155</v>
      </c>
      <c r="C101" s="10" t="s">
        <v>156</v>
      </c>
      <c r="D101" s="8">
        <v>0</v>
      </c>
      <c r="E101" s="8">
        <v>1949.61</v>
      </c>
      <c r="F101" s="8">
        <v>0</v>
      </c>
      <c r="G101" s="8">
        <v>1949.61</v>
      </c>
    </row>
    <row r="102" spans="1:7" s="7" customFormat="1" x14ac:dyDescent="0.35">
      <c r="A102" s="16" t="s">
        <v>208</v>
      </c>
      <c r="B102" s="10" t="s">
        <v>157</v>
      </c>
      <c r="C102" s="10" t="s">
        <v>156</v>
      </c>
      <c r="D102" s="8">
        <v>0</v>
      </c>
      <c r="E102" s="8">
        <v>1949.61</v>
      </c>
      <c r="F102" s="8">
        <v>0</v>
      </c>
      <c r="G102" s="8">
        <v>1949.61</v>
      </c>
    </row>
    <row r="103" spans="1:7" s="7" customFormat="1" x14ac:dyDescent="0.35">
      <c r="A103" s="16" t="s">
        <v>208</v>
      </c>
      <c r="B103" s="10" t="s">
        <v>206</v>
      </c>
      <c r="C103" s="10" t="s">
        <v>156</v>
      </c>
      <c r="D103" s="8">
        <v>0</v>
      </c>
      <c r="E103" s="8">
        <v>1949.61</v>
      </c>
      <c r="F103" s="8">
        <v>0</v>
      </c>
      <c r="G103" s="8">
        <v>1949.61</v>
      </c>
    </row>
    <row r="104" spans="1:7" s="7" customFormat="1" x14ac:dyDescent="0.35">
      <c r="A104" s="16" t="s">
        <v>208</v>
      </c>
      <c r="B104" s="10" t="s">
        <v>158</v>
      </c>
      <c r="C104" s="10" t="s">
        <v>159</v>
      </c>
      <c r="D104" s="8">
        <v>0</v>
      </c>
      <c r="E104" s="8">
        <v>1949.61</v>
      </c>
      <c r="F104" s="8">
        <v>0</v>
      </c>
      <c r="G104" s="8">
        <v>1949.61</v>
      </c>
    </row>
    <row r="105" spans="1:7" s="7" customFormat="1" x14ac:dyDescent="0.35">
      <c r="A105" s="16" t="s">
        <v>208</v>
      </c>
      <c r="B105" s="10" t="s">
        <v>111</v>
      </c>
      <c r="C105" s="10" t="s">
        <v>112</v>
      </c>
      <c r="D105" s="8">
        <v>0</v>
      </c>
      <c r="E105" s="8">
        <v>1228.3800000000001</v>
      </c>
      <c r="F105" s="8">
        <v>36.229999999999997</v>
      </c>
      <c r="G105" s="8">
        <v>1192.1500000000001</v>
      </c>
    </row>
    <row r="106" spans="1:7" s="7" customFormat="1" x14ac:dyDescent="0.35">
      <c r="A106" s="16" t="s">
        <v>208</v>
      </c>
      <c r="B106" s="10" t="s">
        <v>113</v>
      </c>
      <c r="C106" s="10" t="s">
        <v>114</v>
      </c>
      <c r="D106" s="8">
        <v>0</v>
      </c>
      <c r="E106" s="8">
        <v>1228.3800000000001</v>
      </c>
      <c r="F106" s="8">
        <v>36.229999999999997</v>
      </c>
      <c r="G106" s="8">
        <v>1192.1500000000001</v>
      </c>
    </row>
    <row r="107" spans="1:7" s="7" customFormat="1" x14ac:dyDescent="0.35">
      <c r="A107" s="16" t="s">
        <v>208</v>
      </c>
      <c r="B107" s="10" t="s">
        <v>115</v>
      </c>
      <c r="C107" s="10" t="s">
        <v>116</v>
      </c>
      <c r="D107" s="8">
        <v>0</v>
      </c>
      <c r="E107" s="8">
        <v>1228.3800000000001</v>
      </c>
      <c r="F107" s="8">
        <v>36.229999999999997</v>
      </c>
      <c r="G107" s="8">
        <v>1192.1500000000001</v>
      </c>
    </row>
    <row r="108" spans="1:7" s="7" customFormat="1" x14ac:dyDescent="0.35">
      <c r="A108" s="16" t="s">
        <v>208</v>
      </c>
      <c r="B108" s="10" t="s">
        <v>117</v>
      </c>
      <c r="C108" s="10" t="s">
        <v>118</v>
      </c>
      <c r="D108" s="8">
        <v>0</v>
      </c>
      <c r="E108" s="8">
        <v>1228.3800000000001</v>
      </c>
      <c r="F108" s="8">
        <v>36.229999999999997</v>
      </c>
      <c r="G108" s="8">
        <v>1192.1500000000001</v>
      </c>
    </row>
    <row r="109" spans="1:7" x14ac:dyDescent="0.35">
      <c r="A109" s="16" t="s">
        <v>208</v>
      </c>
      <c r="B109" s="6" t="s">
        <v>119</v>
      </c>
      <c r="C109" s="6" t="s">
        <v>120</v>
      </c>
      <c r="D109" s="5">
        <v>0</v>
      </c>
      <c r="E109" s="8">
        <v>1228.3800000000001</v>
      </c>
      <c r="F109" s="5">
        <v>36.229999999999997</v>
      </c>
      <c r="G109" s="8">
        <v>1192.1500000000001</v>
      </c>
    </row>
    <row r="110" spans="1:7" x14ac:dyDescent="0.35">
      <c r="A110" s="16" t="s">
        <v>208</v>
      </c>
      <c r="B110" s="6" t="s">
        <v>166</v>
      </c>
      <c r="C110" s="6" t="s">
        <v>167</v>
      </c>
      <c r="D110" s="5">
        <v>0</v>
      </c>
      <c r="E110" s="8">
        <v>1228.3800000000001</v>
      </c>
      <c r="F110" s="5">
        <v>36.229999999999997</v>
      </c>
      <c r="G110" s="8">
        <v>1192.1500000000001</v>
      </c>
    </row>
    <row r="111" spans="1:7" ht="15" thickBot="1" x14ac:dyDescent="0.4">
      <c r="A111" s="16" t="s">
        <v>208</v>
      </c>
      <c r="B111" s="3" t="s">
        <v>6</v>
      </c>
      <c r="C111" s="4" t="s">
        <v>5</v>
      </c>
      <c r="D111" s="11">
        <v>0</v>
      </c>
      <c r="E111" s="12">
        <v>523648.28</v>
      </c>
      <c r="F111" s="12">
        <v>523648.27999999997</v>
      </c>
      <c r="G111" s="11">
        <v>0</v>
      </c>
    </row>
    <row r="112" spans="1:7" ht="15" thickTop="1" x14ac:dyDescent="0.35">
      <c r="D112" s="9"/>
      <c r="E112" s="9"/>
      <c r="F112" s="9"/>
    </row>
    <row r="113" spans="1:6" x14ac:dyDescent="0.35">
      <c r="D113" s="9"/>
      <c r="E113" s="9"/>
      <c r="F113" s="9"/>
    </row>
    <row r="114" spans="1:6" x14ac:dyDescent="0.35">
      <c r="A114" s="17"/>
    </row>
    <row r="115" spans="1:6" x14ac:dyDescent="0.35">
      <c r="E115" s="9"/>
    </row>
    <row r="118" spans="1:6" x14ac:dyDescent="0.35">
      <c r="E118" s="9"/>
    </row>
  </sheetData>
  <mergeCells count="6">
    <mergeCell ref="B6:G6"/>
    <mergeCell ref="B1:G1"/>
    <mergeCell ref="B2:G2"/>
    <mergeCell ref="B3:G3"/>
    <mergeCell ref="B4:G4"/>
    <mergeCell ref="B5:G5"/>
  </mergeCells>
  <printOptions horizontalCentered="1" verticalCentered="1"/>
  <pageMargins left="0.51181102362204722" right="0.11811023622047245" top="0.74803149606299213" bottom="0.74803149606299213" header="0.31496062992125984" footer="0.31496062992125984"/>
  <pageSetup scale="70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6807-65D5-4E3A-B97C-CEB4CB2F8A00}">
  <dimension ref="A1:E185"/>
  <sheetViews>
    <sheetView workbookViewId="0">
      <selection activeCell="A4" sqref="A4:C5"/>
    </sheetView>
  </sheetViews>
  <sheetFormatPr baseColWidth="10" defaultRowHeight="14.5" x14ac:dyDescent="0.35"/>
  <cols>
    <col min="1" max="1" width="10.90625" style="62"/>
    <col min="2" max="2" width="35.08984375" style="62" customWidth="1"/>
    <col min="3" max="3" width="20" style="62" customWidth="1"/>
    <col min="4" max="16384" width="10.90625" style="62"/>
  </cols>
  <sheetData>
    <row r="1" spans="1:5" ht="18" x14ac:dyDescent="0.35">
      <c r="A1" s="68" t="str">
        <f>+BalanceComprobacion!B1</f>
        <v>Consejo Nacional de Investigacion en Salud (CONIS )</v>
      </c>
      <c r="B1" s="68"/>
      <c r="C1" s="68"/>
      <c r="D1" s="68"/>
    </row>
    <row r="2" spans="1:5" ht="18" x14ac:dyDescent="0.35">
      <c r="A2" s="68" t="s">
        <v>217</v>
      </c>
      <c r="B2" s="68"/>
      <c r="C2" s="68"/>
      <c r="D2" s="68"/>
    </row>
    <row r="3" spans="1:5" ht="15.5" x14ac:dyDescent="0.35">
      <c r="A3" s="69" t="str">
        <f>+BalanceComprobacion!B3</f>
        <v>Al 31 de Diciembre de 2017</v>
      </c>
      <c r="B3" s="69"/>
      <c r="C3" s="69"/>
      <c r="D3" s="69"/>
    </row>
    <row r="4" spans="1:5" x14ac:dyDescent="0.35">
      <c r="A4" s="69"/>
      <c r="B4" s="69"/>
      <c r="C4" s="69"/>
      <c r="D4" s="70"/>
    </row>
    <row r="5" spans="1:5" x14ac:dyDescent="0.35">
      <c r="A5" s="69"/>
      <c r="B5" s="69"/>
      <c r="C5" s="69"/>
      <c r="D5" s="70"/>
      <c r="E5" s="71" t="s">
        <v>218</v>
      </c>
    </row>
    <row r="6" spans="1:5" ht="15.5" x14ac:dyDescent="0.35">
      <c r="A6" s="72"/>
      <c r="B6" s="73"/>
      <c r="C6" s="63" t="s">
        <v>219</v>
      </c>
      <c r="D6" s="31" t="e">
        <f>"Año "&amp;[1]Data!C2</f>
        <v>#VALUE!</v>
      </c>
      <c r="E6" s="31" t="e">
        <f>"Año "&amp;[1]Data!C2-1</f>
        <v>#VALUE!</v>
      </c>
    </row>
    <row r="7" spans="1:5" x14ac:dyDescent="0.35">
      <c r="B7" s="74"/>
      <c r="C7" s="64"/>
      <c r="D7" s="75"/>
      <c r="E7" s="75"/>
    </row>
    <row r="8" spans="1:5" ht="15.5" x14ac:dyDescent="0.35">
      <c r="A8" s="32" t="s">
        <v>121</v>
      </c>
      <c r="B8" s="33" t="s">
        <v>17</v>
      </c>
      <c r="C8" s="65"/>
      <c r="D8" s="76"/>
      <c r="E8" s="76"/>
    </row>
    <row r="9" spans="1:5" ht="15.5" x14ac:dyDescent="0.35">
      <c r="A9" s="35" t="s">
        <v>18</v>
      </c>
      <c r="B9" s="36" t="s">
        <v>13</v>
      </c>
      <c r="C9" s="65"/>
      <c r="D9" s="76"/>
      <c r="E9" s="76"/>
    </row>
    <row r="10" spans="1:5" x14ac:dyDescent="0.35">
      <c r="A10" s="37" t="s">
        <v>19</v>
      </c>
      <c r="B10" s="38" t="s">
        <v>20</v>
      </c>
      <c r="C10" s="66" t="s">
        <v>220</v>
      </c>
      <c r="D10" s="40">
        <f>SUM(D11:D12)</f>
        <v>148973.26</v>
      </c>
      <c r="E10" s="40">
        <f>SUM(E11:E12)</f>
        <v>0</v>
      </c>
    </row>
    <row r="11" spans="1:5" x14ac:dyDescent="0.35">
      <c r="A11" s="41" t="s">
        <v>209</v>
      </c>
      <c r="B11" s="42" t="s">
        <v>210</v>
      </c>
      <c r="C11" s="66"/>
      <c r="D11" s="43">
        <v>148973.26</v>
      </c>
      <c r="E11" s="43">
        <v>0</v>
      </c>
    </row>
    <row r="12" spans="1:5" hidden="1" x14ac:dyDescent="0.35">
      <c r="A12" s="41" t="s">
        <v>221</v>
      </c>
      <c r="B12" s="42" t="s">
        <v>222</v>
      </c>
      <c r="C12" s="66"/>
      <c r="D12" s="43">
        <v>0</v>
      </c>
      <c r="E12" s="43">
        <v>0</v>
      </c>
    </row>
    <row r="13" spans="1:5" hidden="1" x14ac:dyDescent="0.35">
      <c r="A13" s="35" t="s">
        <v>223</v>
      </c>
      <c r="B13" s="38" t="s">
        <v>224</v>
      </c>
      <c r="C13" s="67" t="s">
        <v>225</v>
      </c>
      <c r="D13" s="40">
        <f>SUM(D14:D18)</f>
        <v>0</v>
      </c>
      <c r="E13" s="40">
        <f>SUM(E14:E18)</f>
        <v>0</v>
      </c>
    </row>
    <row r="14" spans="1:5" hidden="1" x14ac:dyDescent="0.35">
      <c r="A14" s="45" t="s">
        <v>226</v>
      </c>
      <c r="B14" s="42" t="s">
        <v>227</v>
      </c>
      <c r="C14" s="66"/>
      <c r="D14" s="43">
        <v>0</v>
      </c>
      <c r="E14" s="46">
        <v>0</v>
      </c>
    </row>
    <row r="15" spans="1:5" hidden="1" x14ac:dyDescent="0.35">
      <c r="A15" s="45" t="s">
        <v>228</v>
      </c>
      <c r="B15" s="42" t="s">
        <v>229</v>
      </c>
      <c r="C15" s="66"/>
      <c r="D15" s="46">
        <v>0</v>
      </c>
      <c r="E15" s="46">
        <v>0</v>
      </c>
    </row>
    <row r="16" spans="1:5" hidden="1" x14ac:dyDescent="0.35">
      <c r="A16" s="47" t="s">
        <v>230</v>
      </c>
      <c r="B16" s="42" t="s">
        <v>231</v>
      </c>
      <c r="C16" s="66"/>
      <c r="D16" s="46">
        <v>0</v>
      </c>
      <c r="E16" s="46">
        <v>0</v>
      </c>
    </row>
    <row r="17" spans="1:5" hidden="1" x14ac:dyDescent="0.35">
      <c r="A17" s="45" t="s">
        <v>232</v>
      </c>
      <c r="B17" s="42" t="s">
        <v>233</v>
      </c>
      <c r="C17" s="66"/>
      <c r="D17" s="46">
        <v>0</v>
      </c>
      <c r="E17" s="46">
        <v>0</v>
      </c>
    </row>
    <row r="18" spans="1:5" ht="20" hidden="1" x14ac:dyDescent="0.35">
      <c r="A18" s="45" t="s">
        <v>234</v>
      </c>
      <c r="B18" s="42" t="s">
        <v>235</v>
      </c>
      <c r="C18" s="66"/>
      <c r="D18" s="46">
        <v>0</v>
      </c>
      <c r="E18" s="46">
        <v>0</v>
      </c>
    </row>
    <row r="19" spans="1:5" x14ac:dyDescent="0.35">
      <c r="A19" s="35" t="s">
        <v>29</v>
      </c>
      <c r="B19" s="38" t="s">
        <v>30</v>
      </c>
      <c r="C19" s="67" t="s">
        <v>236</v>
      </c>
      <c r="D19" s="40">
        <f>SUM(D20:D34)</f>
        <v>81.66</v>
      </c>
      <c r="E19" s="40">
        <f>SUM(E20:E34)</f>
        <v>0</v>
      </c>
    </row>
    <row r="20" spans="1:5" hidden="1" x14ac:dyDescent="0.35">
      <c r="A20" s="45" t="s">
        <v>237</v>
      </c>
      <c r="B20" s="42" t="s">
        <v>238</v>
      </c>
      <c r="C20" s="66"/>
      <c r="D20" s="43">
        <v>0</v>
      </c>
      <c r="E20" s="43">
        <v>0</v>
      </c>
    </row>
    <row r="21" spans="1:5" hidden="1" x14ac:dyDescent="0.35">
      <c r="A21" s="45" t="s">
        <v>239</v>
      </c>
      <c r="B21" s="42" t="s">
        <v>240</v>
      </c>
      <c r="C21" s="66"/>
      <c r="D21" s="46">
        <v>0</v>
      </c>
      <c r="E21" s="46">
        <v>0</v>
      </c>
    </row>
    <row r="22" spans="1:5" hidden="1" x14ac:dyDescent="0.35">
      <c r="A22" s="45" t="s">
        <v>241</v>
      </c>
      <c r="B22" s="42" t="s">
        <v>242</v>
      </c>
      <c r="C22" s="66"/>
      <c r="D22" s="46">
        <v>0</v>
      </c>
      <c r="E22" s="46">
        <v>0</v>
      </c>
    </row>
    <row r="23" spans="1:5" x14ac:dyDescent="0.35">
      <c r="A23" s="45" t="s">
        <v>31</v>
      </c>
      <c r="B23" s="42" t="s">
        <v>32</v>
      </c>
      <c r="C23" s="66"/>
      <c r="D23" s="46">
        <v>81.66</v>
      </c>
      <c r="E23" s="46">
        <v>0</v>
      </c>
    </row>
    <row r="24" spans="1:5" hidden="1" x14ac:dyDescent="0.35">
      <c r="A24" s="45" t="s">
        <v>243</v>
      </c>
      <c r="B24" s="42" t="s">
        <v>244</v>
      </c>
      <c r="C24" s="66"/>
      <c r="D24" s="46">
        <v>0</v>
      </c>
      <c r="E24" s="46">
        <v>0</v>
      </c>
    </row>
    <row r="25" spans="1:5" hidden="1" x14ac:dyDescent="0.35">
      <c r="A25" s="45" t="s">
        <v>245</v>
      </c>
      <c r="B25" s="42" t="s">
        <v>246</v>
      </c>
      <c r="C25" s="66"/>
      <c r="D25" s="46">
        <v>0</v>
      </c>
      <c r="E25" s="46">
        <v>0</v>
      </c>
    </row>
    <row r="26" spans="1:5" hidden="1" x14ac:dyDescent="0.35">
      <c r="A26" s="47" t="s">
        <v>247</v>
      </c>
      <c r="B26" s="42" t="s">
        <v>248</v>
      </c>
      <c r="C26" s="66"/>
      <c r="D26" s="46">
        <v>0</v>
      </c>
      <c r="E26" s="46">
        <v>0</v>
      </c>
    </row>
    <row r="27" spans="1:5" hidden="1" x14ac:dyDescent="0.35">
      <c r="A27" s="48" t="s">
        <v>249</v>
      </c>
      <c r="B27" s="42" t="s">
        <v>250</v>
      </c>
      <c r="C27" s="66"/>
      <c r="D27" s="46">
        <v>0</v>
      </c>
      <c r="E27" s="46">
        <v>0</v>
      </c>
    </row>
    <row r="28" spans="1:5" hidden="1" x14ac:dyDescent="0.35">
      <c r="A28" s="45" t="s">
        <v>251</v>
      </c>
      <c r="B28" s="42" t="s">
        <v>252</v>
      </c>
      <c r="C28" s="66"/>
      <c r="D28" s="46">
        <v>0</v>
      </c>
      <c r="E28" s="46">
        <v>0</v>
      </c>
    </row>
    <row r="29" spans="1:5" hidden="1" x14ac:dyDescent="0.35">
      <c r="A29" s="45" t="s">
        <v>253</v>
      </c>
      <c r="B29" s="42" t="s">
        <v>254</v>
      </c>
      <c r="C29" s="66"/>
      <c r="D29" s="46">
        <v>0</v>
      </c>
      <c r="E29" s="46">
        <v>0</v>
      </c>
    </row>
    <row r="30" spans="1:5" hidden="1" x14ac:dyDescent="0.35">
      <c r="A30" s="45" t="s">
        <v>255</v>
      </c>
      <c r="B30" s="42" t="s">
        <v>256</v>
      </c>
      <c r="C30" s="66"/>
      <c r="D30" s="46">
        <v>0</v>
      </c>
      <c r="E30" s="46">
        <v>0</v>
      </c>
    </row>
    <row r="31" spans="1:5" hidden="1" x14ac:dyDescent="0.35">
      <c r="A31" s="45" t="s">
        <v>257</v>
      </c>
      <c r="B31" s="42" t="s">
        <v>258</v>
      </c>
      <c r="C31" s="66"/>
      <c r="D31" s="46">
        <v>0</v>
      </c>
      <c r="E31" s="46">
        <v>0</v>
      </c>
    </row>
    <row r="32" spans="1:5" hidden="1" x14ac:dyDescent="0.35">
      <c r="A32" s="45" t="s">
        <v>259</v>
      </c>
      <c r="B32" s="42" t="s">
        <v>260</v>
      </c>
      <c r="C32" s="66"/>
      <c r="D32" s="46">
        <v>0</v>
      </c>
      <c r="E32" s="46">
        <v>0</v>
      </c>
    </row>
    <row r="33" spans="1:5" hidden="1" x14ac:dyDescent="0.35">
      <c r="A33" s="45" t="s">
        <v>261</v>
      </c>
      <c r="B33" s="42" t="s">
        <v>262</v>
      </c>
      <c r="C33" s="66"/>
      <c r="D33" s="46">
        <v>0</v>
      </c>
      <c r="E33" s="46">
        <v>0</v>
      </c>
    </row>
    <row r="34" spans="1:5" ht="20" hidden="1" x14ac:dyDescent="0.35">
      <c r="A34" s="45" t="s">
        <v>263</v>
      </c>
      <c r="B34" s="42" t="s">
        <v>264</v>
      </c>
      <c r="C34" s="66"/>
      <c r="D34" s="46">
        <v>0</v>
      </c>
      <c r="E34" s="46">
        <v>0</v>
      </c>
    </row>
    <row r="35" spans="1:5" x14ac:dyDescent="0.35">
      <c r="A35" s="35" t="s">
        <v>123</v>
      </c>
      <c r="B35" s="38" t="s">
        <v>124</v>
      </c>
      <c r="C35" s="67" t="s">
        <v>265</v>
      </c>
      <c r="D35" s="40">
        <f>SUM(D36:D40)</f>
        <v>1029.5</v>
      </c>
      <c r="E35" s="40">
        <f>SUM(E36:E40)</f>
        <v>0</v>
      </c>
    </row>
    <row r="36" spans="1:5" ht="20" hidden="1" x14ac:dyDescent="0.35">
      <c r="A36" s="45" t="s">
        <v>197</v>
      </c>
      <c r="B36" s="42" t="s">
        <v>160</v>
      </c>
      <c r="C36" s="66"/>
      <c r="D36" s="46"/>
      <c r="E36" s="46">
        <v>0</v>
      </c>
    </row>
    <row r="37" spans="1:5" hidden="1" x14ac:dyDescent="0.35">
      <c r="A37" s="45" t="s">
        <v>266</v>
      </c>
      <c r="B37" s="42" t="s">
        <v>267</v>
      </c>
      <c r="C37" s="66"/>
      <c r="D37" s="46">
        <v>0</v>
      </c>
      <c r="E37" s="46">
        <v>0</v>
      </c>
    </row>
    <row r="38" spans="1:5" hidden="1" x14ac:dyDescent="0.35">
      <c r="A38" s="45" t="s">
        <v>268</v>
      </c>
      <c r="B38" s="42" t="s">
        <v>269</v>
      </c>
      <c r="C38" s="66"/>
      <c r="D38" s="46">
        <v>0</v>
      </c>
      <c r="E38" s="46">
        <v>0</v>
      </c>
    </row>
    <row r="39" spans="1:5" ht="20" x14ac:dyDescent="0.35">
      <c r="A39" s="45" t="s">
        <v>125</v>
      </c>
      <c r="B39" s="42" t="s">
        <v>126</v>
      </c>
      <c r="C39" s="66"/>
      <c r="D39" s="46">
        <v>1029.5</v>
      </c>
      <c r="E39" s="46">
        <v>0</v>
      </c>
    </row>
    <row r="40" spans="1:5" ht="20" hidden="1" x14ac:dyDescent="0.35">
      <c r="A40" s="45" t="s">
        <v>270</v>
      </c>
      <c r="B40" s="42" t="s">
        <v>271</v>
      </c>
      <c r="C40" s="66"/>
      <c r="D40" s="46">
        <v>0</v>
      </c>
      <c r="E40" s="46">
        <v>0</v>
      </c>
    </row>
    <row r="41" spans="1:5" hidden="1" x14ac:dyDescent="0.35">
      <c r="A41" s="35" t="s">
        <v>272</v>
      </c>
      <c r="B41" s="38" t="s">
        <v>273</v>
      </c>
      <c r="C41" s="67" t="s">
        <v>274</v>
      </c>
      <c r="D41" s="40">
        <f>SUM(D42:D44)</f>
        <v>0</v>
      </c>
      <c r="E41" s="40">
        <f>SUM(E42:E44)</f>
        <v>0</v>
      </c>
    </row>
    <row r="42" spans="1:5" hidden="1" x14ac:dyDescent="0.35">
      <c r="A42" s="45" t="s">
        <v>275</v>
      </c>
      <c r="B42" s="42" t="s">
        <v>276</v>
      </c>
      <c r="C42" s="66"/>
      <c r="D42" s="46">
        <v>0</v>
      </c>
      <c r="E42" s="46">
        <v>0</v>
      </c>
    </row>
    <row r="43" spans="1:5" hidden="1" x14ac:dyDescent="0.35">
      <c r="A43" s="45" t="s">
        <v>277</v>
      </c>
      <c r="B43" s="42" t="s">
        <v>278</v>
      </c>
      <c r="C43" s="66"/>
      <c r="D43" s="46">
        <v>0</v>
      </c>
      <c r="E43" s="46">
        <v>0</v>
      </c>
    </row>
    <row r="44" spans="1:5" ht="20" hidden="1" x14ac:dyDescent="0.35">
      <c r="A44" s="45" t="s">
        <v>279</v>
      </c>
      <c r="B44" s="42" t="s">
        <v>280</v>
      </c>
      <c r="C44" s="66"/>
      <c r="D44" s="46">
        <v>0</v>
      </c>
      <c r="E44" s="46">
        <v>0</v>
      </c>
    </row>
    <row r="45" spans="1:5" ht="15.5" x14ac:dyDescent="0.35">
      <c r="A45" s="45"/>
      <c r="B45" s="49" t="s">
        <v>281</v>
      </c>
      <c r="C45" s="66"/>
      <c r="D45" s="50">
        <f>+D41++D35+D19+D13+D10</f>
        <v>150084.42000000001</v>
      </c>
      <c r="E45" s="50">
        <f>+E41++E35+E19+E13+E10</f>
        <v>0</v>
      </c>
    </row>
    <row r="46" spans="1:5" x14ac:dyDescent="0.35">
      <c r="A46" s="45"/>
      <c r="B46" s="42"/>
      <c r="C46" s="66"/>
      <c r="D46" s="34"/>
      <c r="E46" s="34"/>
    </row>
    <row r="47" spans="1:5" ht="15.5" x14ac:dyDescent="0.35">
      <c r="A47" s="35" t="s">
        <v>37</v>
      </c>
      <c r="B47" s="49" t="s">
        <v>15</v>
      </c>
      <c r="C47" s="66"/>
      <c r="D47" s="34"/>
      <c r="E47" s="34"/>
    </row>
    <row r="48" spans="1:5" hidden="1" x14ac:dyDescent="0.35">
      <c r="A48" s="35" t="s">
        <v>282</v>
      </c>
      <c r="B48" s="38" t="s">
        <v>283</v>
      </c>
      <c r="C48" s="67" t="s">
        <v>284</v>
      </c>
      <c r="D48" s="40">
        <f>SUM(D49:D53)</f>
        <v>0</v>
      </c>
      <c r="E48" s="40">
        <f>SUM(E49:E53)</f>
        <v>0</v>
      </c>
    </row>
    <row r="49" spans="1:5" hidden="1" x14ac:dyDescent="0.35">
      <c r="A49" s="45" t="s">
        <v>285</v>
      </c>
      <c r="B49" s="42" t="s">
        <v>286</v>
      </c>
      <c r="C49" s="66"/>
      <c r="D49" s="46">
        <v>0</v>
      </c>
      <c r="E49" s="46">
        <v>0</v>
      </c>
    </row>
    <row r="50" spans="1:5" hidden="1" x14ac:dyDescent="0.35">
      <c r="A50" s="45" t="s">
        <v>287</v>
      </c>
      <c r="B50" s="42" t="s">
        <v>288</v>
      </c>
      <c r="C50" s="66"/>
      <c r="D50" s="46">
        <v>0</v>
      </c>
      <c r="E50" s="46">
        <v>0</v>
      </c>
    </row>
    <row r="51" spans="1:5" hidden="1" x14ac:dyDescent="0.35">
      <c r="A51" s="47" t="s">
        <v>289</v>
      </c>
      <c r="B51" s="42" t="s">
        <v>290</v>
      </c>
      <c r="C51" s="66"/>
      <c r="D51" s="46">
        <v>0</v>
      </c>
      <c r="E51" s="46">
        <v>0</v>
      </c>
    </row>
    <row r="52" spans="1:5" hidden="1" x14ac:dyDescent="0.35">
      <c r="A52" s="45" t="s">
        <v>291</v>
      </c>
      <c r="B52" s="42" t="s">
        <v>292</v>
      </c>
      <c r="C52" s="66"/>
      <c r="D52" s="46">
        <v>0</v>
      </c>
      <c r="E52" s="46">
        <v>0</v>
      </c>
    </row>
    <row r="53" spans="1:5" ht="20" hidden="1" x14ac:dyDescent="0.35">
      <c r="A53" s="45" t="s">
        <v>293</v>
      </c>
      <c r="B53" s="42" t="s">
        <v>294</v>
      </c>
      <c r="C53" s="66"/>
      <c r="D53" s="46">
        <v>0</v>
      </c>
      <c r="E53" s="46">
        <v>0</v>
      </c>
    </row>
    <row r="54" spans="1:5" hidden="1" x14ac:dyDescent="0.35">
      <c r="A54" s="35" t="s">
        <v>295</v>
      </c>
      <c r="B54" s="38" t="s">
        <v>296</v>
      </c>
      <c r="C54" s="67" t="s">
        <v>297</v>
      </c>
      <c r="D54" s="40">
        <f>SUM(D55:D61)</f>
        <v>0</v>
      </c>
      <c r="E54" s="40">
        <f>SUM(E55:E61)</f>
        <v>0</v>
      </c>
    </row>
    <row r="55" spans="1:5" hidden="1" x14ac:dyDescent="0.35">
      <c r="A55" s="45" t="s">
        <v>298</v>
      </c>
      <c r="B55" s="42" t="s">
        <v>299</v>
      </c>
      <c r="C55" s="66"/>
      <c r="D55" s="43">
        <v>0</v>
      </c>
      <c r="E55" s="43">
        <v>0</v>
      </c>
    </row>
    <row r="56" spans="1:5" hidden="1" x14ac:dyDescent="0.35">
      <c r="A56" s="47" t="s">
        <v>300</v>
      </c>
      <c r="B56" s="42" t="s">
        <v>301</v>
      </c>
      <c r="C56" s="66"/>
      <c r="D56" s="46">
        <v>0</v>
      </c>
      <c r="E56" s="43">
        <v>0</v>
      </c>
    </row>
    <row r="57" spans="1:5" hidden="1" x14ac:dyDescent="0.35">
      <c r="A57" s="48" t="s">
        <v>302</v>
      </c>
      <c r="B57" s="42" t="s">
        <v>303</v>
      </c>
      <c r="C57" s="66"/>
      <c r="D57" s="43">
        <v>0</v>
      </c>
      <c r="E57" s="46">
        <v>0</v>
      </c>
    </row>
    <row r="58" spans="1:5" hidden="1" x14ac:dyDescent="0.35">
      <c r="A58" s="45" t="s">
        <v>304</v>
      </c>
      <c r="B58" s="42" t="s">
        <v>305</v>
      </c>
      <c r="C58" s="66"/>
      <c r="D58" s="46">
        <v>0</v>
      </c>
      <c r="E58" s="46">
        <v>0</v>
      </c>
    </row>
    <row r="59" spans="1:5" hidden="1" x14ac:dyDescent="0.35">
      <c r="A59" s="45" t="s">
        <v>306</v>
      </c>
      <c r="B59" s="42" t="s">
        <v>307</v>
      </c>
      <c r="C59" s="66"/>
      <c r="D59" s="46">
        <v>0</v>
      </c>
      <c r="E59" s="46">
        <v>0</v>
      </c>
    </row>
    <row r="60" spans="1:5" hidden="1" x14ac:dyDescent="0.35">
      <c r="A60" s="45" t="s">
        <v>308</v>
      </c>
      <c r="B60" s="42" t="s">
        <v>309</v>
      </c>
      <c r="C60" s="66"/>
      <c r="D60" s="46">
        <v>0</v>
      </c>
      <c r="E60" s="46">
        <v>0</v>
      </c>
    </row>
    <row r="61" spans="1:5" ht="20" hidden="1" x14ac:dyDescent="0.35">
      <c r="A61" s="45" t="s">
        <v>310</v>
      </c>
      <c r="B61" s="42" t="s">
        <v>311</v>
      </c>
      <c r="C61" s="66"/>
      <c r="D61" s="43">
        <v>0</v>
      </c>
      <c r="E61" s="43"/>
    </row>
    <row r="62" spans="1:5" hidden="1" x14ac:dyDescent="0.35">
      <c r="A62" s="37" t="s">
        <v>38</v>
      </c>
      <c r="B62" s="38" t="s">
        <v>39</v>
      </c>
      <c r="C62" s="67" t="s">
        <v>312</v>
      </c>
      <c r="D62" s="40">
        <f>SUM(D63:D71)</f>
        <v>0</v>
      </c>
      <c r="E62" s="40">
        <f>SUM(E63:E71)</f>
        <v>0</v>
      </c>
    </row>
    <row r="63" spans="1:5" hidden="1" x14ac:dyDescent="0.35">
      <c r="A63" s="41" t="s">
        <v>40</v>
      </c>
      <c r="B63" s="42" t="s">
        <v>41</v>
      </c>
      <c r="C63" s="66"/>
      <c r="D63" s="43">
        <v>0</v>
      </c>
      <c r="E63" s="43">
        <v>0</v>
      </c>
    </row>
    <row r="64" spans="1:5" hidden="1" x14ac:dyDescent="0.35">
      <c r="A64" s="41" t="s">
        <v>313</v>
      </c>
      <c r="B64" s="42" t="s">
        <v>314</v>
      </c>
      <c r="C64" s="66"/>
      <c r="D64" s="46">
        <v>0</v>
      </c>
      <c r="E64" s="46">
        <v>0</v>
      </c>
    </row>
    <row r="65" spans="1:5" hidden="1" x14ac:dyDescent="0.35">
      <c r="A65" s="41" t="s">
        <v>315</v>
      </c>
      <c r="B65" s="42" t="s">
        <v>316</v>
      </c>
      <c r="C65" s="66"/>
      <c r="D65" s="46">
        <v>0</v>
      </c>
      <c r="E65" s="46">
        <v>0</v>
      </c>
    </row>
    <row r="66" spans="1:5" ht="20" hidden="1" x14ac:dyDescent="0.35">
      <c r="A66" s="41" t="s">
        <v>317</v>
      </c>
      <c r="B66" s="42" t="s">
        <v>318</v>
      </c>
      <c r="C66" s="66"/>
      <c r="D66" s="46">
        <v>0</v>
      </c>
      <c r="E66" s="46">
        <v>0</v>
      </c>
    </row>
    <row r="67" spans="1:5" hidden="1" x14ac:dyDescent="0.35">
      <c r="A67" s="41" t="s">
        <v>319</v>
      </c>
      <c r="B67" s="42" t="s">
        <v>320</v>
      </c>
      <c r="C67" s="66"/>
      <c r="D67" s="46">
        <v>0</v>
      </c>
      <c r="E67" s="46">
        <v>0</v>
      </c>
    </row>
    <row r="68" spans="1:5" hidden="1" x14ac:dyDescent="0.35">
      <c r="A68" s="41" t="s">
        <v>321</v>
      </c>
      <c r="B68" s="42" t="s">
        <v>322</v>
      </c>
      <c r="C68" s="66"/>
      <c r="D68" s="46">
        <v>0</v>
      </c>
      <c r="E68" s="46">
        <v>0</v>
      </c>
    </row>
    <row r="69" spans="1:5" hidden="1" x14ac:dyDescent="0.35">
      <c r="A69" s="41" t="s">
        <v>323</v>
      </c>
      <c r="B69" s="42" t="s">
        <v>324</v>
      </c>
      <c r="C69" s="66"/>
      <c r="D69" s="46">
        <v>0</v>
      </c>
      <c r="E69" s="46">
        <v>0</v>
      </c>
    </row>
    <row r="70" spans="1:5" hidden="1" x14ac:dyDescent="0.35">
      <c r="A70" s="45" t="s">
        <v>325</v>
      </c>
      <c r="B70" s="42" t="s">
        <v>326</v>
      </c>
      <c r="C70" s="66"/>
      <c r="D70" s="46">
        <v>0</v>
      </c>
      <c r="E70" s="46">
        <v>0</v>
      </c>
    </row>
    <row r="71" spans="1:5" ht="20" hidden="1" x14ac:dyDescent="0.35">
      <c r="A71" s="41" t="s">
        <v>327</v>
      </c>
      <c r="B71" s="42" t="s">
        <v>328</v>
      </c>
      <c r="C71" s="66"/>
      <c r="D71" s="46">
        <v>0</v>
      </c>
      <c r="E71" s="46">
        <v>0</v>
      </c>
    </row>
    <row r="72" spans="1:5" hidden="1" x14ac:dyDescent="0.35">
      <c r="A72" s="37" t="s">
        <v>329</v>
      </c>
      <c r="B72" s="38" t="s">
        <v>330</v>
      </c>
      <c r="C72" s="67" t="s">
        <v>331</v>
      </c>
      <c r="D72" s="40">
        <f>SUM(D73:D78)</f>
        <v>0</v>
      </c>
      <c r="E72" s="40">
        <f>SUM(E73:E78)</f>
        <v>0</v>
      </c>
    </row>
    <row r="73" spans="1:5" hidden="1" x14ac:dyDescent="0.35">
      <c r="A73" s="41" t="s">
        <v>332</v>
      </c>
      <c r="B73" s="42" t="s">
        <v>333</v>
      </c>
      <c r="C73" s="66"/>
      <c r="D73" s="46">
        <v>0</v>
      </c>
      <c r="E73" s="46">
        <v>0</v>
      </c>
    </row>
    <row r="74" spans="1:5" hidden="1" x14ac:dyDescent="0.35">
      <c r="A74" s="41" t="s">
        <v>334</v>
      </c>
      <c r="B74" s="42" t="s">
        <v>335</v>
      </c>
      <c r="C74" s="66"/>
      <c r="D74" s="46">
        <v>0</v>
      </c>
      <c r="E74" s="46">
        <v>0</v>
      </c>
    </row>
    <row r="75" spans="1:5" ht="20" hidden="1" x14ac:dyDescent="0.35">
      <c r="A75" s="41" t="s">
        <v>336</v>
      </c>
      <c r="B75" s="42" t="s">
        <v>337</v>
      </c>
      <c r="C75" s="66"/>
      <c r="D75" s="46">
        <v>0</v>
      </c>
      <c r="E75" s="46">
        <v>0</v>
      </c>
    </row>
    <row r="76" spans="1:5" hidden="1" x14ac:dyDescent="0.35">
      <c r="A76" s="41" t="s">
        <v>338</v>
      </c>
      <c r="B76" s="42" t="s">
        <v>339</v>
      </c>
      <c r="C76" s="66"/>
      <c r="D76" s="46">
        <v>0</v>
      </c>
      <c r="E76" s="46">
        <v>0</v>
      </c>
    </row>
    <row r="77" spans="1:5" hidden="1" x14ac:dyDescent="0.35">
      <c r="A77" s="45" t="s">
        <v>340</v>
      </c>
      <c r="B77" s="42" t="s">
        <v>341</v>
      </c>
      <c r="C77" s="66"/>
      <c r="D77" s="46">
        <v>0</v>
      </c>
      <c r="E77" s="46">
        <v>0</v>
      </c>
    </row>
    <row r="78" spans="1:5" ht="20" hidden="1" x14ac:dyDescent="0.35">
      <c r="A78" s="41" t="s">
        <v>342</v>
      </c>
      <c r="B78" s="42" t="s">
        <v>343</v>
      </c>
      <c r="C78" s="66"/>
      <c r="D78" s="46">
        <v>0</v>
      </c>
      <c r="E78" s="46">
        <v>0</v>
      </c>
    </row>
    <row r="79" spans="1:5" ht="21" hidden="1" x14ac:dyDescent="0.35">
      <c r="A79" s="35" t="s">
        <v>344</v>
      </c>
      <c r="B79" s="38" t="s">
        <v>345</v>
      </c>
      <c r="C79" s="67" t="s">
        <v>346</v>
      </c>
      <c r="D79" s="40">
        <f>SUM(D80:D83)</f>
        <v>0</v>
      </c>
      <c r="E79" s="40">
        <f>SUM(E80:E83)</f>
        <v>0</v>
      </c>
    </row>
    <row r="80" spans="1:5" ht="20" hidden="1" x14ac:dyDescent="0.35">
      <c r="A80" s="45" t="s">
        <v>347</v>
      </c>
      <c r="B80" s="42" t="s">
        <v>348</v>
      </c>
      <c r="C80" s="66"/>
      <c r="D80" s="46">
        <v>0</v>
      </c>
      <c r="E80" s="46">
        <v>0</v>
      </c>
    </row>
    <row r="81" spans="1:5" ht="20" hidden="1" x14ac:dyDescent="0.35">
      <c r="A81" s="45" t="s">
        <v>349</v>
      </c>
      <c r="B81" s="42" t="s">
        <v>350</v>
      </c>
      <c r="C81" s="66"/>
      <c r="D81" s="46">
        <v>0</v>
      </c>
      <c r="E81" s="46">
        <v>0</v>
      </c>
    </row>
    <row r="82" spans="1:5" hidden="1" x14ac:dyDescent="0.35">
      <c r="A82" s="45" t="s">
        <v>351</v>
      </c>
      <c r="B82" s="42" t="s">
        <v>352</v>
      </c>
      <c r="C82" s="66"/>
      <c r="D82" s="46">
        <v>0</v>
      </c>
      <c r="E82" s="46">
        <v>0</v>
      </c>
    </row>
    <row r="83" spans="1:5" hidden="1" x14ac:dyDescent="0.35">
      <c r="A83" s="45" t="s">
        <v>353</v>
      </c>
      <c r="B83" s="42" t="s">
        <v>354</v>
      </c>
      <c r="C83" s="66"/>
      <c r="D83" s="43">
        <v>0</v>
      </c>
      <c r="E83" s="43">
        <v>0</v>
      </c>
    </row>
    <row r="84" spans="1:5" hidden="1" x14ac:dyDescent="0.35">
      <c r="A84" s="35" t="s">
        <v>355</v>
      </c>
      <c r="B84" s="38" t="s">
        <v>356</v>
      </c>
      <c r="C84" s="67" t="s">
        <v>357</v>
      </c>
      <c r="D84" s="40">
        <f>SUM(D85:D87)</f>
        <v>0</v>
      </c>
      <c r="E84" s="40">
        <f>SUM(E85:E87)</f>
        <v>0</v>
      </c>
    </row>
    <row r="85" spans="1:5" hidden="1" x14ac:dyDescent="0.35">
      <c r="A85" s="45" t="s">
        <v>358</v>
      </c>
      <c r="B85" s="42" t="s">
        <v>359</v>
      </c>
      <c r="C85" s="66"/>
      <c r="D85" s="46">
        <v>0</v>
      </c>
      <c r="E85" s="46">
        <v>0</v>
      </c>
    </row>
    <row r="86" spans="1:5" hidden="1" x14ac:dyDescent="0.35">
      <c r="A86" s="45" t="s">
        <v>360</v>
      </c>
      <c r="B86" s="42" t="s">
        <v>361</v>
      </c>
      <c r="C86" s="66"/>
      <c r="D86" s="46">
        <v>0</v>
      </c>
      <c r="E86" s="46">
        <v>0</v>
      </c>
    </row>
    <row r="87" spans="1:5" ht="20" hidden="1" x14ac:dyDescent="0.35">
      <c r="A87" s="45" t="s">
        <v>362</v>
      </c>
      <c r="B87" s="42" t="s">
        <v>363</v>
      </c>
      <c r="C87" s="66"/>
      <c r="D87" s="46">
        <v>0</v>
      </c>
      <c r="E87" s="46">
        <v>0</v>
      </c>
    </row>
    <row r="88" spans="1:5" ht="15.5" x14ac:dyDescent="0.35">
      <c r="A88" s="45"/>
      <c r="B88" s="51" t="s">
        <v>364</v>
      </c>
      <c r="C88" s="66"/>
      <c r="D88" s="50">
        <f>+D84+D79+D72+D62+D54+D48</f>
        <v>0</v>
      </c>
      <c r="E88" s="50">
        <f>+E84+E79+E72+E62+E54+E48</f>
        <v>0</v>
      </c>
    </row>
    <row r="89" spans="1:5" ht="18" x14ac:dyDescent="0.35">
      <c r="A89" s="45"/>
      <c r="B89" s="52" t="s">
        <v>365</v>
      </c>
      <c r="C89" s="66"/>
      <c r="D89" s="53">
        <f>+D88+D45</f>
        <v>150084.42000000001</v>
      </c>
      <c r="E89" s="53">
        <f>+E88+E45</f>
        <v>0</v>
      </c>
    </row>
    <row r="90" spans="1:5" ht="15.5" x14ac:dyDescent="0.35">
      <c r="A90" s="45"/>
      <c r="B90" s="54"/>
      <c r="C90" s="66"/>
      <c r="D90" s="34" t="s">
        <v>366</v>
      </c>
      <c r="E90" s="34" t="s">
        <v>366</v>
      </c>
    </row>
    <row r="91" spans="1:5" ht="15.5" x14ac:dyDescent="0.35">
      <c r="A91" s="45"/>
      <c r="B91" s="54"/>
      <c r="C91" s="66"/>
      <c r="D91" s="34" t="s">
        <v>366</v>
      </c>
      <c r="E91" s="34" t="s">
        <v>366</v>
      </c>
    </row>
    <row r="92" spans="1:5" ht="15.5" x14ac:dyDescent="0.35">
      <c r="A92" s="45"/>
      <c r="B92" s="54"/>
      <c r="C92" s="66"/>
      <c r="D92" s="34" t="s">
        <v>366</v>
      </c>
      <c r="E92" s="34" t="s">
        <v>366</v>
      </c>
    </row>
    <row r="93" spans="1:5" x14ac:dyDescent="0.35">
      <c r="A93" s="45"/>
      <c r="B93" s="42"/>
      <c r="C93" s="66"/>
      <c r="D93" s="34" t="s">
        <v>366</v>
      </c>
      <c r="E93" s="34" t="s">
        <v>366</v>
      </c>
    </row>
    <row r="94" spans="1:5" ht="15.5" x14ac:dyDescent="0.35">
      <c r="A94" s="55" t="s">
        <v>50</v>
      </c>
      <c r="B94" s="49" t="s">
        <v>51</v>
      </c>
      <c r="C94" s="65"/>
      <c r="D94" s="34"/>
      <c r="E94" s="34"/>
    </row>
    <row r="95" spans="1:5" ht="15.5" x14ac:dyDescent="0.35">
      <c r="A95" s="35" t="s">
        <v>52</v>
      </c>
      <c r="B95" s="49" t="s">
        <v>53</v>
      </c>
      <c r="C95" s="65"/>
      <c r="D95" s="34"/>
      <c r="E95" s="34"/>
    </row>
    <row r="96" spans="1:5" x14ac:dyDescent="0.35">
      <c r="A96" s="35" t="s">
        <v>171</v>
      </c>
      <c r="B96" s="38" t="s">
        <v>367</v>
      </c>
      <c r="C96" s="67" t="s">
        <v>368</v>
      </c>
      <c r="D96" s="40">
        <f>SUM(D97:D106)</f>
        <v>236.4</v>
      </c>
      <c r="E96" s="40">
        <f>SUM(E97:E106)</f>
        <v>0</v>
      </c>
    </row>
    <row r="97" spans="1:5" hidden="1" x14ac:dyDescent="0.35">
      <c r="A97" s="45" t="s">
        <v>369</v>
      </c>
      <c r="B97" s="42" t="s">
        <v>370</v>
      </c>
      <c r="C97" s="66"/>
      <c r="D97" s="46">
        <v>0</v>
      </c>
      <c r="E97" s="46">
        <v>0</v>
      </c>
    </row>
    <row r="98" spans="1:5" hidden="1" x14ac:dyDescent="0.35">
      <c r="A98" s="45" t="s">
        <v>371</v>
      </c>
      <c r="B98" s="42" t="s">
        <v>372</v>
      </c>
      <c r="C98" s="66"/>
      <c r="D98" s="46">
        <v>0</v>
      </c>
      <c r="E98" s="46">
        <v>0</v>
      </c>
    </row>
    <row r="99" spans="1:5" hidden="1" x14ac:dyDescent="0.35">
      <c r="A99" s="45" t="s">
        <v>373</v>
      </c>
      <c r="B99" s="42" t="s">
        <v>374</v>
      </c>
      <c r="C99" s="66"/>
      <c r="D99" s="46">
        <v>0</v>
      </c>
      <c r="E99" s="46">
        <v>0</v>
      </c>
    </row>
    <row r="100" spans="1:5" x14ac:dyDescent="0.35">
      <c r="A100" s="45" t="s">
        <v>173</v>
      </c>
      <c r="B100" s="42" t="s">
        <v>375</v>
      </c>
      <c r="C100" s="66"/>
      <c r="D100" s="46">
        <v>236.4</v>
      </c>
      <c r="E100" s="46">
        <v>0</v>
      </c>
    </row>
    <row r="101" spans="1:5" hidden="1" x14ac:dyDescent="0.35">
      <c r="A101" s="45" t="s">
        <v>376</v>
      </c>
      <c r="B101" s="42" t="s">
        <v>377</v>
      </c>
      <c r="C101" s="66"/>
      <c r="D101" s="46">
        <v>0</v>
      </c>
      <c r="E101" s="46">
        <v>0</v>
      </c>
    </row>
    <row r="102" spans="1:5" hidden="1" x14ac:dyDescent="0.35">
      <c r="A102" s="45" t="s">
        <v>378</v>
      </c>
      <c r="B102" s="42" t="s">
        <v>379</v>
      </c>
      <c r="C102" s="66"/>
      <c r="D102" s="46">
        <v>0</v>
      </c>
      <c r="E102" s="46">
        <v>0</v>
      </c>
    </row>
    <row r="103" spans="1:5" hidden="1" x14ac:dyDescent="0.35">
      <c r="A103" s="45" t="s">
        <v>380</v>
      </c>
      <c r="B103" s="42" t="s">
        <v>381</v>
      </c>
      <c r="C103" s="66"/>
      <c r="D103" s="46">
        <v>0</v>
      </c>
      <c r="E103" s="46">
        <v>0</v>
      </c>
    </row>
    <row r="104" spans="1:5" hidden="1" x14ac:dyDescent="0.35">
      <c r="A104" s="45" t="s">
        <v>382</v>
      </c>
      <c r="B104" s="42" t="s">
        <v>383</v>
      </c>
      <c r="C104" s="66"/>
      <c r="D104" s="46">
        <v>0</v>
      </c>
      <c r="E104" s="46">
        <v>0</v>
      </c>
    </row>
    <row r="105" spans="1:5" ht="20" hidden="1" x14ac:dyDescent="0.35">
      <c r="A105" s="56" t="s">
        <v>384</v>
      </c>
      <c r="B105" s="42" t="s">
        <v>385</v>
      </c>
      <c r="C105" s="66"/>
      <c r="D105" s="46">
        <v>0</v>
      </c>
      <c r="E105" s="46">
        <v>0</v>
      </c>
    </row>
    <row r="106" spans="1:5" hidden="1" x14ac:dyDescent="0.35">
      <c r="A106" s="45" t="s">
        <v>386</v>
      </c>
      <c r="B106" s="42" t="s">
        <v>387</v>
      </c>
      <c r="C106" s="66"/>
      <c r="D106" s="46">
        <v>0</v>
      </c>
      <c r="E106" s="46">
        <v>0</v>
      </c>
    </row>
    <row r="107" spans="1:5" hidden="1" x14ac:dyDescent="0.35">
      <c r="A107" s="35" t="s">
        <v>388</v>
      </c>
      <c r="B107" s="38" t="s">
        <v>389</v>
      </c>
      <c r="C107" s="67" t="s">
        <v>390</v>
      </c>
      <c r="D107" s="40">
        <f>SUM(D108:D112)</f>
        <v>0</v>
      </c>
      <c r="E107" s="40">
        <f>SUM(E108:E112)</f>
        <v>0</v>
      </c>
    </row>
    <row r="108" spans="1:5" ht="20" hidden="1" x14ac:dyDescent="0.35">
      <c r="A108" s="45" t="s">
        <v>391</v>
      </c>
      <c r="B108" s="42" t="s">
        <v>392</v>
      </c>
      <c r="C108" s="66"/>
      <c r="D108" s="46">
        <v>0</v>
      </c>
      <c r="E108" s="46">
        <v>0</v>
      </c>
    </row>
    <row r="109" spans="1:5" hidden="1" x14ac:dyDescent="0.35">
      <c r="A109" s="45" t="s">
        <v>393</v>
      </c>
      <c r="B109" s="42" t="s">
        <v>394</v>
      </c>
      <c r="C109" s="66"/>
      <c r="D109" s="46">
        <v>0</v>
      </c>
      <c r="E109" s="46">
        <v>0</v>
      </c>
    </row>
    <row r="110" spans="1:5" hidden="1" x14ac:dyDescent="0.35">
      <c r="A110" s="45" t="s">
        <v>395</v>
      </c>
      <c r="B110" s="42" t="s">
        <v>396</v>
      </c>
      <c r="C110" s="66"/>
      <c r="D110" s="46">
        <v>0</v>
      </c>
      <c r="E110" s="46">
        <v>0</v>
      </c>
    </row>
    <row r="111" spans="1:5" hidden="1" x14ac:dyDescent="0.35">
      <c r="A111" s="45" t="s">
        <v>397</v>
      </c>
      <c r="B111" s="42" t="s">
        <v>398</v>
      </c>
      <c r="C111" s="66"/>
      <c r="D111" s="46">
        <v>0</v>
      </c>
      <c r="E111" s="46">
        <v>0</v>
      </c>
    </row>
    <row r="112" spans="1:5" hidden="1" x14ac:dyDescent="0.35">
      <c r="A112" s="45" t="s">
        <v>399</v>
      </c>
      <c r="B112" s="42" t="s">
        <v>400</v>
      </c>
      <c r="C112" s="66"/>
      <c r="D112" s="46">
        <v>0</v>
      </c>
      <c r="E112" s="46">
        <v>0</v>
      </c>
    </row>
    <row r="113" spans="1:5" x14ac:dyDescent="0.35">
      <c r="A113" s="35" t="s">
        <v>131</v>
      </c>
      <c r="B113" s="38" t="s">
        <v>132</v>
      </c>
      <c r="C113" s="67" t="s">
        <v>401</v>
      </c>
      <c r="D113" s="40">
        <f>SUM(D114:D117)</f>
        <v>40.840000000000003</v>
      </c>
      <c r="E113" s="40">
        <f>SUM(E114:E117)</f>
        <v>0</v>
      </c>
    </row>
    <row r="114" spans="1:5" hidden="1" x14ac:dyDescent="0.35">
      <c r="A114" s="45" t="s">
        <v>402</v>
      </c>
      <c r="B114" s="42" t="s">
        <v>403</v>
      </c>
      <c r="C114" s="66"/>
      <c r="D114" s="46">
        <v>0</v>
      </c>
      <c r="E114" s="46">
        <v>0</v>
      </c>
    </row>
    <row r="115" spans="1:5" x14ac:dyDescent="0.35">
      <c r="A115" s="45" t="s">
        <v>198</v>
      </c>
      <c r="B115" s="42" t="s">
        <v>404</v>
      </c>
      <c r="C115" s="66"/>
      <c r="D115" s="46">
        <v>40.840000000000003</v>
      </c>
      <c r="E115" s="46">
        <v>0</v>
      </c>
    </row>
    <row r="116" spans="1:5" hidden="1" x14ac:dyDescent="0.35">
      <c r="A116" s="45" t="s">
        <v>133</v>
      </c>
      <c r="B116" s="42" t="s">
        <v>134</v>
      </c>
      <c r="C116" s="66"/>
      <c r="D116" s="46">
        <v>0</v>
      </c>
      <c r="E116" s="46">
        <v>0</v>
      </c>
    </row>
    <row r="117" spans="1:5" hidden="1" x14ac:dyDescent="0.35">
      <c r="A117" s="45" t="s">
        <v>405</v>
      </c>
      <c r="B117" s="42" t="s">
        <v>406</v>
      </c>
      <c r="C117" s="66"/>
      <c r="D117" s="46">
        <v>0</v>
      </c>
      <c r="E117" s="46">
        <v>0</v>
      </c>
    </row>
    <row r="118" spans="1:5" hidden="1" x14ac:dyDescent="0.35">
      <c r="A118" s="35" t="s">
        <v>407</v>
      </c>
      <c r="B118" s="38" t="s">
        <v>408</v>
      </c>
      <c r="C118" s="67" t="s">
        <v>409</v>
      </c>
      <c r="D118" s="40">
        <f>SUM(D119:D120)</f>
        <v>0</v>
      </c>
      <c r="E118" s="40">
        <f>SUM(E119:E120)</f>
        <v>0</v>
      </c>
    </row>
    <row r="119" spans="1:5" hidden="1" x14ac:dyDescent="0.35">
      <c r="A119" s="45" t="s">
        <v>410</v>
      </c>
      <c r="B119" s="42" t="s">
        <v>411</v>
      </c>
      <c r="C119" s="66"/>
      <c r="D119" s="46">
        <v>0</v>
      </c>
      <c r="E119" s="46">
        <v>0</v>
      </c>
    </row>
    <row r="120" spans="1:5" hidden="1" x14ac:dyDescent="0.35">
      <c r="A120" s="45" t="s">
        <v>412</v>
      </c>
      <c r="B120" s="42" t="s">
        <v>413</v>
      </c>
      <c r="C120" s="66"/>
      <c r="D120" s="46">
        <v>0</v>
      </c>
      <c r="E120" s="46">
        <v>0</v>
      </c>
    </row>
    <row r="121" spans="1:5" hidden="1" x14ac:dyDescent="0.35">
      <c r="A121" s="35" t="s">
        <v>139</v>
      </c>
      <c r="B121" s="38" t="s">
        <v>140</v>
      </c>
      <c r="C121" s="67" t="s">
        <v>414</v>
      </c>
      <c r="D121" s="40">
        <f>SUM(D122:D124)</f>
        <v>0</v>
      </c>
      <c r="E121" s="40">
        <f>SUM(E122:E124)</f>
        <v>0</v>
      </c>
    </row>
    <row r="122" spans="1:5" hidden="1" x14ac:dyDescent="0.35">
      <c r="A122" s="45" t="s">
        <v>141</v>
      </c>
      <c r="B122" s="42" t="s">
        <v>142</v>
      </c>
      <c r="C122" s="66"/>
      <c r="D122" s="46">
        <v>0</v>
      </c>
      <c r="E122" s="46">
        <v>0</v>
      </c>
    </row>
    <row r="123" spans="1:5" hidden="1" x14ac:dyDescent="0.35">
      <c r="A123" s="47" t="s">
        <v>415</v>
      </c>
      <c r="B123" s="42" t="s">
        <v>416</v>
      </c>
      <c r="C123" s="66"/>
      <c r="D123" s="46">
        <v>0</v>
      </c>
      <c r="E123" s="46">
        <v>0</v>
      </c>
    </row>
    <row r="124" spans="1:5" ht="20" hidden="1" x14ac:dyDescent="0.35">
      <c r="A124" s="45" t="s">
        <v>417</v>
      </c>
      <c r="B124" s="42" t="s">
        <v>418</v>
      </c>
      <c r="C124" s="66"/>
      <c r="D124" s="46">
        <v>0</v>
      </c>
      <c r="E124" s="46">
        <v>0</v>
      </c>
    </row>
    <row r="125" spans="1:5" ht="15.5" x14ac:dyDescent="0.35">
      <c r="A125" s="45"/>
      <c r="B125" s="49" t="s">
        <v>419</v>
      </c>
      <c r="C125" s="66"/>
      <c r="D125" s="50">
        <f>+D121+D118+D113+D107+D96</f>
        <v>277.24</v>
      </c>
      <c r="E125" s="50">
        <f>+E121+E118+E113+E107+E96</f>
        <v>0</v>
      </c>
    </row>
    <row r="126" spans="1:5" x14ac:dyDescent="0.35">
      <c r="A126" s="45"/>
      <c r="B126" s="42"/>
      <c r="C126" s="66"/>
      <c r="D126" s="34"/>
      <c r="E126" s="34"/>
    </row>
    <row r="127" spans="1:5" ht="15.5" x14ac:dyDescent="0.35">
      <c r="A127" s="35" t="s">
        <v>420</v>
      </c>
      <c r="B127" s="49" t="s">
        <v>421</v>
      </c>
      <c r="C127" s="66"/>
      <c r="D127" s="34"/>
      <c r="E127" s="34"/>
    </row>
    <row r="128" spans="1:5" hidden="1" x14ac:dyDescent="0.35">
      <c r="A128" s="35" t="s">
        <v>422</v>
      </c>
      <c r="B128" s="57" t="s">
        <v>423</v>
      </c>
      <c r="C128" s="67" t="s">
        <v>424</v>
      </c>
      <c r="D128" s="40">
        <f>SUM(D129:D135)</f>
        <v>0</v>
      </c>
      <c r="E128" s="40">
        <f>SUM(E129:E135)</f>
        <v>0</v>
      </c>
    </row>
    <row r="129" spans="1:5" hidden="1" x14ac:dyDescent="0.35">
      <c r="A129" s="45" t="s">
        <v>425</v>
      </c>
      <c r="B129" s="42" t="s">
        <v>426</v>
      </c>
      <c r="C129" s="66"/>
      <c r="D129" s="46">
        <v>0</v>
      </c>
      <c r="E129" s="46">
        <v>0</v>
      </c>
    </row>
    <row r="130" spans="1:5" hidden="1" x14ac:dyDescent="0.35">
      <c r="A130" s="45" t="s">
        <v>427</v>
      </c>
      <c r="B130" s="42" t="s">
        <v>428</v>
      </c>
      <c r="C130" s="66"/>
      <c r="D130" s="46">
        <v>0</v>
      </c>
      <c r="E130" s="46">
        <v>0</v>
      </c>
    </row>
    <row r="131" spans="1:5" hidden="1" x14ac:dyDescent="0.35">
      <c r="A131" s="45" t="s">
        <v>429</v>
      </c>
      <c r="B131" s="42" t="s">
        <v>430</v>
      </c>
      <c r="C131" s="66"/>
      <c r="D131" s="46">
        <v>0</v>
      </c>
      <c r="E131" s="46">
        <v>0</v>
      </c>
    </row>
    <row r="132" spans="1:5" hidden="1" x14ac:dyDescent="0.35">
      <c r="A132" s="45" t="s">
        <v>431</v>
      </c>
      <c r="B132" s="42" t="s">
        <v>432</v>
      </c>
      <c r="C132" s="66"/>
      <c r="D132" s="46">
        <v>0</v>
      </c>
      <c r="E132" s="46">
        <v>0</v>
      </c>
    </row>
    <row r="133" spans="1:5" hidden="1" x14ac:dyDescent="0.35">
      <c r="A133" s="45" t="s">
        <v>433</v>
      </c>
      <c r="B133" s="42" t="s">
        <v>434</v>
      </c>
      <c r="C133" s="66"/>
      <c r="D133" s="46">
        <v>0</v>
      </c>
      <c r="E133" s="46">
        <v>0</v>
      </c>
    </row>
    <row r="134" spans="1:5" hidden="1" x14ac:dyDescent="0.35">
      <c r="A134" s="45" t="s">
        <v>435</v>
      </c>
      <c r="B134" s="42" t="s">
        <v>436</v>
      </c>
      <c r="C134" s="66"/>
      <c r="D134" s="46">
        <v>0</v>
      </c>
      <c r="E134" s="46">
        <v>0</v>
      </c>
    </row>
    <row r="135" spans="1:5" hidden="1" x14ac:dyDescent="0.35">
      <c r="A135" s="45" t="s">
        <v>437</v>
      </c>
      <c r="B135" s="42" t="s">
        <v>438</v>
      </c>
      <c r="C135" s="66"/>
      <c r="D135" s="46">
        <v>0</v>
      </c>
      <c r="E135" s="46">
        <v>0</v>
      </c>
    </row>
    <row r="136" spans="1:5" hidden="1" x14ac:dyDescent="0.35">
      <c r="A136" s="35" t="s">
        <v>439</v>
      </c>
      <c r="B136" s="38" t="s">
        <v>440</v>
      </c>
      <c r="C136" s="67" t="s">
        <v>441</v>
      </c>
      <c r="D136" s="40">
        <f>SUM(D137:D139)</f>
        <v>0</v>
      </c>
      <c r="E136" s="40">
        <f>SUM(E137:E139)</f>
        <v>0</v>
      </c>
    </row>
    <row r="137" spans="1:5" ht="20" hidden="1" x14ac:dyDescent="0.35">
      <c r="A137" s="45" t="s">
        <v>442</v>
      </c>
      <c r="B137" s="42" t="s">
        <v>443</v>
      </c>
      <c r="C137" s="66"/>
      <c r="D137" s="46">
        <v>0</v>
      </c>
      <c r="E137" s="46">
        <v>0</v>
      </c>
    </row>
    <row r="138" spans="1:5" hidden="1" x14ac:dyDescent="0.35">
      <c r="A138" s="45" t="s">
        <v>444</v>
      </c>
      <c r="B138" s="42" t="s">
        <v>445</v>
      </c>
      <c r="C138" s="66"/>
      <c r="D138" s="46">
        <v>0</v>
      </c>
      <c r="E138" s="46">
        <v>0</v>
      </c>
    </row>
    <row r="139" spans="1:5" hidden="1" x14ac:dyDescent="0.35">
      <c r="A139" s="45" t="s">
        <v>446</v>
      </c>
      <c r="B139" s="42" t="s">
        <v>447</v>
      </c>
      <c r="C139" s="66"/>
      <c r="D139" s="46">
        <v>0</v>
      </c>
      <c r="E139" s="46">
        <v>0</v>
      </c>
    </row>
    <row r="140" spans="1:5" hidden="1" x14ac:dyDescent="0.35">
      <c r="A140" s="35" t="s">
        <v>448</v>
      </c>
      <c r="B140" s="38" t="s">
        <v>132</v>
      </c>
      <c r="C140" s="67" t="s">
        <v>449</v>
      </c>
      <c r="D140" s="40">
        <f>SUM(D141:D142)</f>
        <v>0</v>
      </c>
      <c r="E140" s="40">
        <f>SUM(E141:E142)</f>
        <v>0</v>
      </c>
    </row>
    <row r="141" spans="1:5" hidden="1" x14ac:dyDescent="0.35">
      <c r="A141" s="45" t="s">
        <v>450</v>
      </c>
      <c r="B141" s="42" t="s">
        <v>403</v>
      </c>
      <c r="C141" s="66"/>
      <c r="D141" s="46">
        <v>0</v>
      </c>
      <c r="E141" s="46">
        <v>0</v>
      </c>
    </row>
    <row r="142" spans="1:5" hidden="1" x14ac:dyDescent="0.35">
      <c r="A142" s="45" t="s">
        <v>451</v>
      </c>
      <c r="B142" s="42" t="s">
        <v>406</v>
      </c>
      <c r="C142" s="66"/>
      <c r="D142" s="46">
        <v>0</v>
      </c>
      <c r="E142" s="46">
        <v>0</v>
      </c>
    </row>
    <row r="143" spans="1:5" hidden="1" x14ac:dyDescent="0.35">
      <c r="A143" s="35" t="s">
        <v>452</v>
      </c>
      <c r="B143" s="38" t="s">
        <v>453</v>
      </c>
      <c r="C143" s="67" t="s">
        <v>454</v>
      </c>
      <c r="D143" s="40">
        <f>SUM(D144:D145)</f>
        <v>0</v>
      </c>
      <c r="E143" s="40">
        <f>SUM(E144:E145)</f>
        <v>0</v>
      </c>
    </row>
    <row r="144" spans="1:5" hidden="1" x14ac:dyDescent="0.35">
      <c r="A144" s="45" t="s">
        <v>455</v>
      </c>
      <c r="B144" s="42" t="s">
        <v>456</v>
      </c>
      <c r="C144" s="66"/>
      <c r="D144" s="46">
        <v>0</v>
      </c>
      <c r="E144" s="46">
        <v>0</v>
      </c>
    </row>
    <row r="145" spans="1:5" hidden="1" x14ac:dyDescent="0.35">
      <c r="A145" s="45" t="s">
        <v>457</v>
      </c>
      <c r="B145" s="42" t="s">
        <v>458</v>
      </c>
      <c r="C145" s="66"/>
      <c r="D145" s="46">
        <v>0</v>
      </c>
      <c r="E145" s="46">
        <v>0</v>
      </c>
    </row>
    <row r="146" spans="1:5" hidden="1" x14ac:dyDescent="0.35">
      <c r="A146" s="35" t="s">
        <v>459</v>
      </c>
      <c r="B146" s="38" t="s">
        <v>460</v>
      </c>
      <c r="C146" s="67" t="s">
        <v>461</v>
      </c>
      <c r="D146" s="40">
        <f>SUM(D147:D149)</f>
        <v>0</v>
      </c>
      <c r="E146" s="40">
        <f>SUM(E147:E149)</f>
        <v>0</v>
      </c>
    </row>
    <row r="147" spans="1:5" hidden="1" x14ac:dyDescent="0.35">
      <c r="A147" s="45" t="s">
        <v>462</v>
      </c>
      <c r="B147" s="42" t="s">
        <v>463</v>
      </c>
      <c r="C147" s="66"/>
      <c r="D147" s="46">
        <v>0</v>
      </c>
      <c r="E147" s="46">
        <v>0</v>
      </c>
    </row>
    <row r="148" spans="1:5" hidden="1" x14ac:dyDescent="0.35">
      <c r="A148" s="47" t="s">
        <v>464</v>
      </c>
      <c r="B148" s="42" t="s">
        <v>465</v>
      </c>
      <c r="C148" s="66"/>
      <c r="D148" s="46">
        <v>0</v>
      </c>
      <c r="E148" s="46">
        <v>0</v>
      </c>
    </row>
    <row r="149" spans="1:5" ht="20" hidden="1" x14ac:dyDescent="0.35">
      <c r="A149" s="45" t="s">
        <v>466</v>
      </c>
      <c r="B149" s="42" t="s">
        <v>467</v>
      </c>
      <c r="C149" s="66"/>
      <c r="D149" s="46">
        <v>0</v>
      </c>
      <c r="E149" s="46">
        <v>0</v>
      </c>
    </row>
    <row r="150" spans="1:5" ht="15.5" x14ac:dyDescent="0.35">
      <c r="A150" s="45"/>
      <c r="B150" s="49" t="s">
        <v>468</v>
      </c>
      <c r="C150" s="66"/>
      <c r="D150" s="50">
        <f>+D146+D143+D140+D136+D128</f>
        <v>0</v>
      </c>
      <c r="E150" s="50">
        <f>+E146+E143+E140+E136+E128</f>
        <v>0</v>
      </c>
    </row>
    <row r="151" spans="1:5" ht="15.5" x14ac:dyDescent="0.35">
      <c r="A151" s="45"/>
      <c r="B151" s="49" t="s">
        <v>469</v>
      </c>
      <c r="C151" s="66"/>
      <c r="D151" s="50">
        <f>+D150+D125</f>
        <v>277.24</v>
      </c>
      <c r="E151" s="50">
        <f>+E150+E125</f>
        <v>0</v>
      </c>
    </row>
    <row r="152" spans="1:5" x14ac:dyDescent="0.35">
      <c r="A152" s="45"/>
      <c r="B152" s="42"/>
      <c r="C152" s="66"/>
      <c r="D152" s="34"/>
      <c r="E152" s="34"/>
    </row>
    <row r="153" spans="1:5" x14ac:dyDescent="0.35">
      <c r="A153" s="45"/>
      <c r="B153" s="42"/>
      <c r="C153" s="66"/>
      <c r="D153" s="34"/>
      <c r="E153" s="34"/>
    </row>
    <row r="154" spans="1:5" x14ac:dyDescent="0.35">
      <c r="A154" s="45"/>
      <c r="B154" s="42"/>
      <c r="C154" s="66"/>
      <c r="D154" s="34"/>
      <c r="E154" s="34"/>
    </row>
    <row r="155" spans="1:5" ht="15.5" x14ac:dyDescent="0.35">
      <c r="A155" s="55" t="s">
        <v>54</v>
      </c>
      <c r="B155" s="49" t="s">
        <v>55</v>
      </c>
      <c r="C155" s="65"/>
      <c r="D155" s="34"/>
      <c r="E155" s="34"/>
    </row>
    <row r="156" spans="1:5" ht="15.5" x14ac:dyDescent="0.35">
      <c r="A156" s="35" t="s">
        <v>56</v>
      </c>
      <c r="B156" s="49" t="s">
        <v>57</v>
      </c>
      <c r="C156" s="66"/>
      <c r="D156" s="34"/>
      <c r="E156" s="34"/>
    </row>
    <row r="157" spans="1:5" x14ac:dyDescent="0.35">
      <c r="A157" s="35" t="s">
        <v>58</v>
      </c>
      <c r="B157" s="38" t="s">
        <v>59</v>
      </c>
      <c r="C157" s="67" t="s">
        <v>470</v>
      </c>
      <c r="D157" s="40">
        <f>SUM(D158:D159)</f>
        <v>356.4</v>
      </c>
      <c r="E157" s="40">
        <f>SUM(E158:E159)</f>
        <v>0</v>
      </c>
    </row>
    <row r="158" spans="1:5" x14ac:dyDescent="0.35">
      <c r="A158" s="45" t="s">
        <v>60</v>
      </c>
      <c r="B158" s="42" t="s">
        <v>61</v>
      </c>
      <c r="C158" s="66"/>
      <c r="D158" s="43">
        <v>356.4</v>
      </c>
      <c r="E158" s="43">
        <v>0</v>
      </c>
    </row>
    <row r="159" spans="1:5" hidden="1" x14ac:dyDescent="0.35">
      <c r="A159" s="45" t="s">
        <v>471</v>
      </c>
      <c r="B159" s="42" t="s">
        <v>472</v>
      </c>
      <c r="C159" s="66"/>
      <c r="D159" s="46">
        <v>0</v>
      </c>
      <c r="E159" s="46">
        <v>0</v>
      </c>
    </row>
    <row r="160" spans="1:5" hidden="1" x14ac:dyDescent="0.35">
      <c r="A160" s="35" t="s">
        <v>473</v>
      </c>
      <c r="B160" s="38" t="s">
        <v>474</v>
      </c>
      <c r="C160" s="67" t="s">
        <v>475</v>
      </c>
      <c r="D160" s="40">
        <f>SUM(D161:D162)</f>
        <v>0</v>
      </c>
      <c r="E160" s="40">
        <f>SUM(E161:E162)</f>
        <v>0</v>
      </c>
    </row>
    <row r="161" spans="1:5" hidden="1" x14ac:dyDescent="0.35">
      <c r="A161" s="45" t="s">
        <v>476</v>
      </c>
      <c r="B161" s="42" t="s">
        <v>477</v>
      </c>
      <c r="C161" s="66"/>
      <c r="D161" s="46">
        <v>0</v>
      </c>
      <c r="E161" s="46">
        <v>0</v>
      </c>
    </row>
    <row r="162" spans="1:5" hidden="1" x14ac:dyDescent="0.35">
      <c r="A162" s="45" t="s">
        <v>478</v>
      </c>
      <c r="B162" s="42" t="s">
        <v>479</v>
      </c>
      <c r="C162" s="66"/>
      <c r="D162" s="46">
        <v>0</v>
      </c>
      <c r="E162" s="46">
        <v>0</v>
      </c>
    </row>
    <row r="163" spans="1:5" hidden="1" x14ac:dyDescent="0.35">
      <c r="A163" s="35" t="s">
        <v>480</v>
      </c>
      <c r="B163" s="38" t="s">
        <v>481</v>
      </c>
      <c r="C163" s="67" t="s">
        <v>482</v>
      </c>
      <c r="D163" s="40">
        <f>SUM(D164:D165)</f>
        <v>0</v>
      </c>
      <c r="E163" s="40">
        <f>SUM(E164:E165)</f>
        <v>0</v>
      </c>
    </row>
    <row r="164" spans="1:5" hidden="1" x14ac:dyDescent="0.35">
      <c r="A164" s="45" t="s">
        <v>483</v>
      </c>
      <c r="B164" s="42" t="s">
        <v>484</v>
      </c>
      <c r="C164" s="66"/>
      <c r="D164" s="46">
        <v>0</v>
      </c>
      <c r="E164" s="46">
        <v>0</v>
      </c>
    </row>
    <row r="165" spans="1:5" hidden="1" x14ac:dyDescent="0.35">
      <c r="A165" s="45" t="s">
        <v>485</v>
      </c>
      <c r="B165" s="42" t="s">
        <v>486</v>
      </c>
      <c r="C165" s="66"/>
      <c r="D165" s="46">
        <v>0</v>
      </c>
      <c r="E165" s="46">
        <v>0</v>
      </c>
    </row>
    <row r="166" spans="1:5" hidden="1" x14ac:dyDescent="0.35">
      <c r="A166" s="35" t="s">
        <v>487</v>
      </c>
      <c r="B166" s="38" t="s">
        <v>488</v>
      </c>
      <c r="C166" s="67" t="s">
        <v>489</v>
      </c>
      <c r="D166" s="40">
        <f>SUM(D167:D170)</f>
        <v>0</v>
      </c>
      <c r="E166" s="40">
        <f>SUM(E167:E170)</f>
        <v>0</v>
      </c>
    </row>
    <row r="167" spans="1:5" hidden="1" x14ac:dyDescent="0.35">
      <c r="A167" s="45" t="s">
        <v>490</v>
      </c>
      <c r="B167" s="42" t="s">
        <v>491</v>
      </c>
      <c r="C167" s="66"/>
      <c r="D167" s="46">
        <v>0</v>
      </c>
      <c r="E167" s="46">
        <v>0</v>
      </c>
    </row>
    <row r="168" spans="1:5" ht="20" hidden="1" x14ac:dyDescent="0.35">
      <c r="A168" s="45" t="s">
        <v>492</v>
      </c>
      <c r="B168" s="42" t="s">
        <v>493</v>
      </c>
      <c r="C168" s="66"/>
      <c r="D168" s="46">
        <v>0</v>
      </c>
      <c r="E168" s="46">
        <v>0</v>
      </c>
    </row>
    <row r="169" spans="1:5" ht="20" hidden="1" x14ac:dyDescent="0.35">
      <c r="A169" s="45" t="s">
        <v>494</v>
      </c>
      <c r="B169" s="42" t="s">
        <v>495</v>
      </c>
      <c r="C169" s="66"/>
      <c r="D169" s="46">
        <v>0</v>
      </c>
      <c r="E169" s="46">
        <v>0</v>
      </c>
    </row>
    <row r="170" spans="1:5" hidden="1" x14ac:dyDescent="0.35">
      <c r="A170" s="45" t="s">
        <v>496</v>
      </c>
      <c r="B170" s="42" t="s">
        <v>497</v>
      </c>
      <c r="C170" s="66"/>
      <c r="D170" s="46">
        <v>0</v>
      </c>
      <c r="E170" s="46">
        <v>0</v>
      </c>
    </row>
    <row r="171" spans="1:5" x14ac:dyDescent="0.35">
      <c r="A171" s="35" t="s">
        <v>64</v>
      </c>
      <c r="B171" s="38" t="s">
        <v>65</v>
      </c>
      <c r="C171" s="67" t="s">
        <v>498</v>
      </c>
      <c r="D171" s="40">
        <f>SUM(D172:D173)</f>
        <v>149450.78</v>
      </c>
      <c r="E171" s="40">
        <f>SUM(E172:E173)</f>
        <v>0</v>
      </c>
    </row>
    <row r="172" spans="1:5" x14ac:dyDescent="0.35">
      <c r="A172" s="45" t="s">
        <v>66</v>
      </c>
      <c r="B172" s="42" t="s">
        <v>67</v>
      </c>
      <c r="C172" s="66"/>
      <c r="D172" s="43">
        <v>63235.13</v>
      </c>
      <c r="E172" s="43">
        <v>0</v>
      </c>
    </row>
    <row r="173" spans="1:5" x14ac:dyDescent="0.35">
      <c r="A173" s="45" t="s">
        <v>499</v>
      </c>
      <c r="B173" s="42" t="s">
        <v>500</v>
      </c>
      <c r="C173" s="66"/>
      <c r="D173" s="46">
        <v>86215.65</v>
      </c>
      <c r="E173" s="43">
        <v>0</v>
      </c>
    </row>
    <row r="174" spans="1:5" ht="15.5" hidden="1" x14ac:dyDescent="0.35">
      <c r="A174" s="35" t="s">
        <v>501</v>
      </c>
      <c r="B174" s="58" t="s">
        <v>502</v>
      </c>
      <c r="C174" s="66"/>
      <c r="D174" s="34"/>
      <c r="E174" s="34"/>
    </row>
    <row r="175" spans="1:5" ht="21" hidden="1" x14ac:dyDescent="0.35">
      <c r="A175" s="35" t="s">
        <v>503</v>
      </c>
      <c r="B175" s="38" t="s">
        <v>504</v>
      </c>
      <c r="C175" s="67" t="s">
        <v>505</v>
      </c>
      <c r="D175" s="40">
        <f>SUM(D176:D177)</f>
        <v>0</v>
      </c>
      <c r="E175" s="40">
        <f>SUM(E176:E177)</f>
        <v>0</v>
      </c>
    </row>
    <row r="176" spans="1:5" ht="30" hidden="1" x14ac:dyDescent="0.35">
      <c r="A176" s="45" t="s">
        <v>506</v>
      </c>
      <c r="B176" s="42" t="s">
        <v>507</v>
      </c>
      <c r="C176" s="66"/>
      <c r="D176" s="43">
        <v>0</v>
      </c>
      <c r="E176" s="43">
        <v>0</v>
      </c>
    </row>
    <row r="177" spans="1:5" ht="30" hidden="1" x14ac:dyDescent="0.35">
      <c r="A177" s="45" t="s">
        <v>508</v>
      </c>
      <c r="B177" s="42" t="s">
        <v>509</v>
      </c>
      <c r="C177" s="66"/>
      <c r="D177" s="46">
        <v>0</v>
      </c>
      <c r="E177" s="46">
        <v>0</v>
      </c>
    </row>
    <row r="178" spans="1:5" hidden="1" x14ac:dyDescent="0.35">
      <c r="A178" s="35" t="s">
        <v>510</v>
      </c>
      <c r="B178" s="38" t="s">
        <v>511</v>
      </c>
      <c r="C178" s="67" t="s">
        <v>512</v>
      </c>
      <c r="D178" s="40">
        <f>SUM(D179:D182)</f>
        <v>0</v>
      </c>
      <c r="E178" s="40">
        <f>SUM(E179:E182)</f>
        <v>0</v>
      </c>
    </row>
    <row r="179" spans="1:5" hidden="1" x14ac:dyDescent="0.35">
      <c r="A179" s="45" t="s">
        <v>513</v>
      </c>
      <c r="B179" s="42" t="s">
        <v>514</v>
      </c>
      <c r="C179" s="66"/>
      <c r="D179" s="46">
        <v>0</v>
      </c>
      <c r="E179" s="46">
        <v>0</v>
      </c>
    </row>
    <row r="180" spans="1:5" ht="20" hidden="1" x14ac:dyDescent="0.35">
      <c r="A180" s="45" t="s">
        <v>515</v>
      </c>
      <c r="B180" s="42" t="s">
        <v>516</v>
      </c>
      <c r="C180" s="66"/>
      <c r="D180" s="46">
        <v>0</v>
      </c>
      <c r="E180" s="46">
        <v>0</v>
      </c>
    </row>
    <row r="181" spans="1:5" ht="20" hidden="1" x14ac:dyDescent="0.35">
      <c r="A181" s="45" t="s">
        <v>517</v>
      </c>
      <c r="B181" s="42" t="s">
        <v>518</v>
      </c>
      <c r="C181" s="66"/>
      <c r="D181" s="46">
        <v>0</v>
      </c>
      <c r="E181" s="46">
        <v>0</v>
      </c>
    </row>
    <row r="182" spans="1:5" ht="20" hidden="1" x14ac:dyDescent="0.35">
      <c r="A182" s="45" t="s">
        <v>519</v>
      </c>
      <c r="B182" s="42" t="s">
        <v>520</v>
      </c>
      <c r="C182" s="66"/>
      <c r="D182" s="46">
        <v>0</v>
      </c>
      <c r="E182" s="46">
        <v>0</v>
      </c>
    </row>
    <row r="183" spans="1:5" ht="15.5" x14ac:dyDescent="0.35">
      <c r="A183" s="7"/>
      <c r="B183" s="59" t="s">
        <v>521</v>
      </c>
      <c r="C183" s="66"/>
      <c r="D183" s="50">
        <f>+D178+D175+D171+D166+D163+D160+D157</f>
        <v>149807.18</v>
      </c>
      <c r="E183" s="50">
        <f>+E178+E175+E171+E166+E163+E160+E157</f>
        <v>0</v>
      </c>
    </row>
    <row r="184" spans="1:5" ht="31" x14ac:dyDescent="0.35">
      <c r="A184" s="7"/>
      <c r="B184" s="60" t="s">
        <v>522</v>
      </c>
      <c r="C184" s="66"/>
      <c r="D184" s="50">
        <f>+D183+D151</f>
        <v>150084.41999999998</v>
      </c>
      <c r="E184" s="50">
        <f>+E183+E151</f>
        <v>0</v>
      </c>
    </row>
    <row r="185" spans="1:5" ht="15.5" x14ac:dyDescent="0.35">
      <c r="A185" s="7"/>
      <c r="B185" s="29"/>
      <c r="C185" s="66"/>
      <c r="D185" s="61">
        <f>+D184-D89</f>
        <v>0</v>
      </c>
      <c r="E185" s="61">
        <f>+E184-E89</f>
        <v>0</v>
      </c>
    </row>
  </sheetData>
  <protectedRanges>
    <protectedRange sqref="D11:E12 D14:E18 D20:E34 D36:E40 D42:E44 D49:E53 D55:E61 D63:E71 D73:E78 D80:E83 D85:E87" name="Rango3"/>
    <protectedRange sqref="D147:E149 D144:E145 D141:E142 D137:E139 D129:E135 D122:E124 D119:E120 D114:E117 D108:E112 D97:E106" name="Rango2"/>
    <protectedRange sqref="D179:E182 D176:E177 D172:E173 D167:E170 D164:E165 D161:E162 D158:E159" name="Rango1"/>
  </protectedRanges>
  <mergeCells count="5">
    <mergeCell ref="A1:D1"/>
    <mergeCell ref="A2:D2"/>
    <mergeCell ref="A3:D3"/>
    <mergeCell ref="A4:C5"/>
    <mergeCell ref="D4:D5"/>
  </mergeCells>
  <dataValidations count="1">
    <dataValidation type="textLength" allowBlank="1" showInputMessage="1" showErrorMessage="1" error="No debe exceder en 50 caracteres el texto breve" sqref="B133:B134" xr:uid="{3CD35001-83AA-4943-8B3F-A59733E2DB2A}">
      <formula1>1</formula1>
      <formula2>50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EAE3-1A1A-4676-A259-BBC94388C705}">
  <dimension ref="A1:E231"/>
  <sheetViews>
    <sheetView workbookViewId="0">
      <selection activeCell="A2" sqref="A2:D2"/>
    </sheetView>
  </sheetViews>
  <sheetFormatPr baseColWidth="10" defaultRowHeight="14.5" x14ac:dyDescent="0.35"/>
  <cols>
    <col min="2" max="2" width="42.81640625" customWidth="1"/>
    <col min="3" max="3" width="10.54296875" customWidth="1"/>
    <col min="4" max="4" width="18.36328125" customWidth="1"/>
    <col min="5" max="5" width="19.1796875" customWidth="1"/>
  </cols>
  <sheetData>
    <row r="1" spans="1:5" ht="18" x14ac:dyDescent="0.35">
      <c r="A1" s="26" t="str">
        <f>+'Balance Situacion Financiera'!A1:D1</f>
        <v>Consejo Nacional de Investigacion en Salud (CONIS )</v>
      </c>
      <c r="B1" s="26"/>
      <c r="C1" s="26"/>
      <c r="D1" s="26"/>
      <c r="E1" s="61"/>
    </row>
    <row r="2" spans="1:5" ht="18" x14ac:dyDescent="0.35">
      <c r="A2" s="26" t="s">
        <v>523</v>
      </c>
      <c r="B2" s="26"/>
      <c r="C2" s="26"/>
      <c r="D2" s="26"/>
      <c r="E2" s="61"/>
    </row>
    <row r="3" spans="1:5" ht="15.5" x14ac:dyDescent="0.35">
      <c r="A3" s="27" t="str">
        <f>+'Balance Situacion Financiera'!A3:D3</f>
        <v>Al 31 de Diciembre de 2017</v>
      </c>
      <c r="B3" s="27"/>
      <c r="C3" s="27"/>
      <c r="D3" s="27"/>
      <c r="E3" s="61"/>
    </row>
    <row r="4" spans="1:5" x14ac:dyDescent="0.35">
      <c r="A4" s="27"/>
      <c r="B4" s="27"/>
      <c r="C4" s="27"/>
      <c r="D4" s="77"/>
      <c r="E4" s="61"/>
    </row>
    <row r="5" spans="1:5" x14ac:dyDescent="0.35">
      <c r="A5" s="27"/>
      <c r="B5" s="27"/>
      <c r="C5" s="27"/>
      <c r="D5" s="77"/>
      <c r="E5" s="61"/>
    </row>
    <row r="6" spans="1:5" ht="15.5" x14ac:dyDescent="0.35">
      <c r="A6" s="28"/>
      <c r="B6" s="29"/>
      <c r="C6" s="30" t="s">
        <v>219</v>
      </c>
      <c r="D6" s="105">
        <v>2017</v>
      </c>
      <c r="E6" s="105">
        <v>2016</v>
      </c>
    </row>
    <row r="7" spans="1:5" x14ac:dyDescent="0.35">
      <c r="A7" s="7"/>
      <c r="B7" s="7"/>
      <c r="C7" s="7"/>
      <c r="D7" s="61"/>
      <c r="E7" s="61"/>
    </row>
    <row r="8" spans="1:5" x14ac:dyDescent="0.35">
      <c r="A8" s="7"/>
      <c r="B8" s="7"/>
      <c r="C8" s="78"/>
      <c r="D8" s="79"/>
      <c r="E8" s="79"/>
    </row>
    <row r="9" spans="1:5" x14ac:dyDescent="0.35">
      <c r="A9" s="80" t="s">
        <v>72</v>
      </c>
      <c r="B9" s="81" t="s">
        <v>73</v>
      </c>
      <c r="C9" s="39"/>
      <c r="D9" s="82"/>
      <c r="E9" s="82"/>
    </row>
    <row r="10" spans="1:5" hidden="1" x14ac:dyDescent="0.35">
      <c r="A10" s="83" t="s">
        <v>524</v>
      </c>
      <c r="B10" s="84" t="s">
        <v>525</v>
      </c>
      <c r="C10" s="39"/>
      <c r="D10" s="82"/>
      <c r="E10" s="82"/>
    </row>
    <row r="11" spans="1:5" ht="26" hidden="1" x14ac:dyDescent="0.35">
      <c r="A11" s="85" t="s">
        <v>526</v>
      </c>
      <c r="B11" s="86" t="s">
        <v>527</v>
      </c>
      <c r="C11" s="87">
        <v>31</v>
      </c>
      <c r="D11" s="88">
        <f>SUM(D12:D15)</f>
        <v>0</v>
      </c>
      <c r="E11" s="88">
        <f>SUM(E12:E15)</f>
        <v>0</v>
      </c>
    </row>
    <row r="12" spans="1:5" hidden="1" x14ac:dyDescent="0.35">
      <c r="A12" s="89" t="s">
        <v>528</v>
      </c>
      <c r="B12" s="90" t="s">
        <v>529</v>
      </c>
      <c r="C12" s="91"/>
      <c r="D12" s="43">
        <v>0</v>
      </c>
      <c r="E12" s="43">
        <v>0</v>
      </c>
    </row>
    <row r="13" spans="1:5" hidden="1" x14ac:dyDescent="0.35">
      <c r="A13" s="89" t="s">
        <v>530</v>
      </c>
      <c r="B13" s="90" t="s">
        <v>531</v>
      </c>
      <c r="C13" s="91"/>
      <c r="D13" s="46">
        <v>0</v>
      </c>
      <c r="E13" s="46">
        <v>0</v>
      </c>
    </row>
    <row r="14" spans="1:5" hidden="1" x14ac:dyDescent="0.35">
      <c r="A14" s="89" t="s">
        <v>532</v>
      </c>
      <c r="B14" s="90" t="s">
        <v>533</v>
      </c>
      <c r="C14" s="91"/>
      <c r="D14" s="46">
        <v>0</v>
      </c>
      <c r="E14" s="46">
        <v>0</v>
      </c>
    </row>
    <row r="15" spans="1:5" ht="20" hidden="1" x14ac:dyDescent="0.35">
      <c r="A15" s="89" t="s">
        <v>534</v>
      </c>
      <c r="B15" s="90" t="s">
        <v>535</v>
      </c>
      <c r="C15" s="91"/>
      <c r="D15" s="46">
        <v>0</v>
      </c>
      <c r="E15" s="46">
        <v>0</v>
      </c>
    </row>
    <row r="16" spans="1:5" hidden="1" x14ac:dyDescent="0.35">
      <c r="A16" s="85" t="s">
        <v>536</v>
      </c>
      <c r="B16" s="86" t="s">
        <v>537</v>
      </c>
      <c r="C16" s="44" t="s">
        <v>538</v>
      </c>
      <c r="D16" s="88">
        <f>SUM(D17:D22)</f>
        <v>0</v>
      </c>
      <c r="E16" s="88">
        <f>SUM(E17:E22)</f>
        <v>0</v>
      </c>
    </row>
    <row r="17" spans="1:5" hidden="1" x14ac:dyDescent="0.35">
      <c r="A17" s="89" t="s">
        <v>539</v>
      </c>
      <c r="B17" s="90" t="s">
        <v>540</v>
      </c>
      <c r="C17" s="91"/>
      <c r="D17" s="46">
        <v>0</v>
      </c>
      <c r="E17" s="46">
        <v>0</v>
      </c>
    </row>
    <row r="18" spans="1:5" ht="20" hidden="1" x14ac:dyDescent="0.35">
      <c r="A18" s="89" t="s">
        <v>541</v>
      </c>
      <c r="B18" s="90" t="s">
        <v>542</v>
      </c>
      <c r="C18" s="91"/>
      <c r="D18" s="46">
        <v>0</v>
      </c>
      <c r="E18" s="46">
        <v>0</v>
      </c>
    </row>
    <row r="19" spans="1:5" hidden="1" x14ac:dyDescent="0.35">
      <c r="A19" s="89" t="s">
        <v>543</v>
      </c>
      <c r="B19" s="90" t="s">
        <v>544</v>
      </c>
      <c r="C19" s="91"/>
      <c r="D19" s="46">
        <v>0</v>
      </c>
      <c r="E19" s="46">
        <v>0</v>
      </c>
    </row>
    <row r="20" spans="1:5" hidden="1" x14ac:dyDescent="0.35">
      <c r="A20" s="89" t="s">
        <v>545</v>
      </c>
      <c r="B20" s="90" t="s">
        <v>546</v>
      </c>
      <c r="C20" s="91"/>
      <c r="D20" s="46">
        <v>0</v>
      </c>
      <c r="E20" s="46">
        <v>0</v>
      </c>
    </row>
    <row r="21" spans="1:5" ht="20" hidden="1" x14ac:dyDescent="0.35">
      <c r="A21" s="89" t="s">
        <v>547</v>
      </c>
      <c r="B21" s="90" t="s">
        <v>548</v>
      </c>
      <c r="C21" s="91"/>
      <c r="D21" s="46">
        <v>0</v>
      </c>
      <c r="E21" s="46">
        <v>0</v>
      </c>
    </row>
    <row r="22" spans="1:5" hidden="1" x14ac:dyDescent="0.35">
      <c r="A22" s="89" t="s">
        <v>549</v>
      </c>
      <c r="B22" s="90" t="s">
        <v>550</v>
      </c>
      <c r="C22" s="91"/>
      <c r="D22" s="46">
        <v>0</v>
      </c>
      <c r="E22" s="46">
        <v>0</v>
      </c>
    </row>
    <row r="23" spans="1:5" hidden="1" x14ac:dyDescent="0.35">
      <c r="A23" s="85" t="s">
        <v>551</v>
      </c>
      <c r="B23" s="86" t="s">
        <v>552</v>
      </c>
      <c r="C23" s="44" t="s">
        <v>553</v>
      </c>
      <c r="D23" s="88">
        <f>SUM(D24:D26)</f>
        <v>0</v>
      </c>
      <c r="E23" s="88">
        <f>SUM(E24:E26)</f>
        <v>0</v>
      </c>
    </row>
    <row r="24" spans="1:5" hidden="1" x14ac:dyDescent="0.35">
      <c r="A24" s="89" t="s">
        <v>554</v>
      </c>
      <c r="B24" s="90" t="s">
        <v>555</v>
      </c>
      <c r="C24" s="91"/>
      <c r="D24" s="46">
        <v>0</v>
      </c>
      <c r="E24" s="46">
        <v>0</v>
      </c>
    </row>
    <row r="25" spans="1:5" ht="20" hidden="1" x14ac:dyDescent="0.35">
      <c r="A25" s="89" t="s">
        <v>556</v>
      </c>
      <c r="B25" s="90" t="s">
        <v>557</v>
      </c>
      <c r="C25" s="91"/>
      <c r="D25" s="46">
        <v>0</v>
      </c>
      <c r="E25" s="46">
        <v>0</v>
      </c>
    </row>
    <row r="26" spans="1:5" hidden="1" x14ac:dyDescent="0.35">
      <c r="A26" s="89" t="s">
        <v>558</v>
      </c>
      <c r="B26" s="92" t="s">
        <v>559</v>
      </c>
      <c r="C26" s="91"/>
      <c r="D26" s="46">
        <v>0</v>
      </c>
      <c r="E26" s="46">
        <v>0</v>
      </c>
    </row>
    <row r="27" spans="1:5" ht="26" hidden="1" x14ac:dyDescent="0.35">
      <c r="A27" s="85" t="s">
        <v>560</v>
      </c>
      <c r="B27" s="86" t="s">
        <v>561</v>
      </c>
      <c r="C27" s="44" t="s">
        <v>562</v>
      </c>
      <c r="D27" s="88">
        <f>SUM(D28:D30)</f>
        <v>0</v>
      </c>
      <c r="E27" s="88">
        <f>SUM(E28:E30)</f>
        <v>0</v>
      </c>
    </row>
    <row r="28" spans="1:5" hidden="1" x14ac:dyDescent="0.35">
      <c r="A28" s="89" t="s">
        <v>563</v>
      </c>
      <c r="B28" s="90" t="s">
        <v>564</v>
      </c>
      <c r="C28" s="91"/>
      <c r="D28" s="46">
        <v>0</v>
      </c>
      <c r="E28" s="46">
        <v>0</v>
      </c>
    </row>
    <row r="29" spans="1:5" hidden="1" x14ac:dyDescent="0.35">
      <c r="A29" s="89" t="s">
        <v>565</v>
      </c>
      <c r="B29" s="90" t="s">
        <v>566</v>
      </c>
      <c r="C29" s="91"/>
      <c r="D29" s="46">
        <v>0</v>
      </c>
      <c r="E29" s="46">
        <v>0</v>
      </c>
    </row>
    <row r="30" spans="1:5" ht="20" hidden="1" x14ac:dyDescent="0.35">
      <c r="A30" s="89" t="s">
        <v>567</v>
      </c>
      <c r="B30" s="90" t="s">
        <v>568</v>
      </c>
      <c r="C30" s="91"/>
      <c r="D30" s="46">
        <v>0</v>
      </c>
      <c r="E30" s="46">
        <v>0</v>
      </c>
    </row>
    <row r="31" spans="1:5" hidden="1" x14ac:dyDescent="0.35">
      <c r="A31" s="85" t="s">
        <v>569</v>
      </c>
      <c r="B31" s="86" t="s">
        <v>570</v>
      </c>
      <c r="C31" s="44" t="s">
        <v>571</v>
      </c>
      <c r="D31" s="88">
        <f>SUM(D32:D33)</f>
        <v>0</v>
      </c>
      <c r="E31" s="88">
        <f>SUM(E32:E33)</f>
        <v>0</v>
      </c>
    </row>
    <row r="32" spans="1:5" hidden="1" x14ac:dyDescent="0.35">
      <c r="A32" s="89" t="s">
        <v>572</v>
      </c>
      <c r="B32" s="90" t="s">
        <v>573</v>
      </c>
      <c r="C32" s="91"/>
      <c r="D32" s="46">
        <v>0</v>
      </c>
      <c r="E32" s="46">
        <v>0</v>
      </c>
    </row>
    <row r="33" spans="1:5" hidden="1" x14ac:dyDescent="0.35">
      <c r="A33" s="83" t="s">
        <v>574</v>
      </c>
      <c r="B33" s="84" t="s">
        <v>575</v>
      </c>
      <c r="C33" s="91"/>
      <c r="D33" s="46">
        <v>0</v>
      </c>
      <c r="E33" s="46">
        <v>0</v>
      </c>
    </row>
    <row r="34" spans="1:5" hidden="1" x14ac:dyDescent="0.35">
      <c r="A34" s="85" t="s">
        <v>576</v>
      </c>
      <c r="B34" s="86" t="s">
        <v>577</v>
      </c>
      <c r="C34" s="44" t="s">
        <v>578</v>
      </c>
      <c r="D34" s="88">
        <f>SUM(D35:D37)</f>
        <v>0</v>
      </c>
      <c r="E34" s="88">
        <f>SUM(E35:E37)</f>
        <v>0</v>
      </c>
    </row>
    <row r="35" spans="1:5" hidden="1" x14ac:dyDescent="0.35">
      <c r="A35" s="89" t="s">
        <v>579</v>
      </c>
      <c r="B35" s="90" t="s">
        <v>580</v>
      </c>
      <c r="C35" s="91"/>
      <c r="D35" s="46">
        <v>0</v>
      </c>
      <c r="E35" s="46">
        <v>0</v>
      </c>
    </row>
    <row r="36" spans="1:5" hidden="1" x14ac:dyDescent="0.35">
      <c r="A36" s="89" t="s">
        <v>581</v>
      </c>
      <c r="B36" s="90" t="s">
        <v>582</v>
      </c>
      <c r="C36" s="91"/>
      <c r="D36" s="46">
        <v>0</v>
      </c>
      <c r="E36" s="46">
        <v>0</v>
      </c>
    </row>
    <row r="37" spans="1:5" hidden="1" x14ac:dyDescent="0.35">
      <c r="A37" s="89" t="s">
        <v>583</v>
      </c>
      <c r="B37" s="90" t="s">
        <v>584</v>
      </c>
      <c r="C37" s="91"/>
      <c r="D37" s="46">
        <v>0</v>
      </c>
      <c r="E37" s="46">
        <v>0</v>
      </c>
    </row>
    <row r="38" spans="1:5" hidden="1" x14ac:dyDescent="0.35">
      <c r="A38" s="85" t="s">
        <v>585</v>
      </c>
      <c r="B38" s="86" t="s">
        <v>586</v>
      </c>
      <c r="C38" s="44" t="s">
        <v>587</v>
      </c>
      <c r="D38" s="88">
        <f>SUM(D39:D40)</f>
        <v>0</v>
      </c>
      <c r="E38" s="88">
        <f>SUM(E39:E40)</f>
        <v>0</v>
      </c>
    </row>
    <row r="39" spans="1:5" hidden="1" x14ac:dyDescent="0.35">
      <c r="A39" s="89" t="s">
        <v>588</v>
      </c>
      <c r="B39" s="90" t="s">
        <v>589</v>
      </c>
      <c r="C39" s="91"/>
      <c r="D39" s="46">
        <v>0</v>
      </c>
      <c r="E39" s="46">
        <v>0</v>
      </c>
    </row>
    <row r="40" spans="1:5" ht="26" hidden="1" x14ac:dyDescent="0.35">
      <c r="A40" s="83" t="s">
        <v>590</v>
      </c>
      <c r="B40" s="84" t="s">
        <v>591</v>
      </c>
      <c r="C40" s="91"/>
      <c r="D40" s="46">
        <v>0</v>
      </c>
      <c r="E40" s="46">
        <v>0</v>
      </c>
    </row>
    <row r="41" spans="1:5" hidden="1" x14ac:dyDescent="0.35">
      <c r="A41" s="85" t="s">
        <v>592</v>
      </c>
      <c r="B41" s="86" t="s">
        <v>593</v>
      </c>
      <c r="C41" s="44" t="s">
        <v>594</v>
      </c>
      <c r="D41" s="88">
        <f>SUM(D42:D45)</f>
        <v>0</v>
      </c>
      <c r="E41" s="88">
        <f>SUM(E42:E45)</f>
        <v>0</v>
      </c>
    </row>
    <row r="42" spans="1:5" hidden="1" x14ac:dyDescent="0.35">
      <c r="A42" s="89" t="s">
        <v>595</v>
      </c>
      <c r="B42" s="90" t="s">
        <v>596</v>
      </c>
      <c r="C42" s="91"/>
      <c r="D42" s="46">
        <v>0</v>
      </c>
      <c r="E42" s="46">
        <v>0</v>
      </c>
    </row>
    <row r="43" spans="1:5" hidden="1" x14ac:dyDescent="0.35">
      <c r="A43" s="89" t="s">
        <v>597</v>
      </c>
      <c r="B43" s="90" t="s">
        <v>598</v>
      </c>
      <c r="C43" s="91"/>
      <c r="D43" s="46">
        <v>0</v>
      </c>
      <c r="E43" s="46">
        <v>0</v>
      </c>
    </row>
    <row r="44" spans="1:5" hidden="1" x14ac:dyDescent="0.35">
      <c r="A44" s="89" t="s">
        <v>599</v>
      </c>
      <c r="B44" s="90" t="s">
        <v>600</v>
      </c>
      <c r="C44" s="91"/>
      <c r="D44" s="46">
        <v>0</v>
      </c>
      <c r="E44" s="46">
        <v>0</v>
      </c>
    </row>
    <row r="45" spans="1:5" hidden="1" x14ac:dyDescent="0.35">
      <c r="A45" s="89" t="s">
        <v>601</v>
      </c>
      <c r="B45" s="90" t="s">
        <v>602</v>
      </c>
      <c r="C45" s="91"/>
      <c r="D45" s="46">
        <v>0</v>
      </c>
      <c r="E45" s="46">
        <v>0</v>
      </c>
    </row>
    <row r="46" spans="1:5" ht="26" hidden="1" x14ac:dyDescent="0.35">
      <c r="A46" s="85" t="s">
        <v>603</v>
      </c>
      <c r="B46" s="86" t="s">
        <v>604</v>
      </c>
      <c r="C46" s="44" t="s">
        <v>605</v>
      </c>
      <c r="D46" s="88">
        <f>SUM(D47:D48)</f>
        <v>0</v>
      </c>
      <c r="E46" s="88">
        <f>SUM(E47:E48)</f>
        <v>0</v>
      </c>
    </row>
    <row r="47" spans="1:5" hidden="1" x14ac:dyDescent="0.35">
      <c r="A47" s="89" t="s">
        <v>606</v>
      </c>
      <c r="B47" s="90" t="s">
        <v>607</v>
      </c>
      <c r="C47" s="91"/>
      <c r="D47" s="46">
        <v>0</v>
      </c>
      <c r="E47" s="46">
        <v>0</v>
      </c>
    </row>
    <row r="48" spans="1:5" hidden="1" x14ac:dyDescent="0.35">
      <c r="A48" s="83" t="s">
        <v>74</v>
      </c>
      <c r="B48" s="84" t="s">
        <v>75</v>
      </c>
      <c r="C48" s="91"/>
      <c r="D48" s="46">
        <v>0</v>
      </c>
      <c r="E48" s="46">
        <v>0</v>
      </c>
    </row>
    <row r="49" spans="1:5" hidden="1" x14ac:dyDescent="0.35">
      <c r="A49" s="85" t="s">
        <v>608</v>
      </c>
      <c r="B49" s="86" t="s">
        <v>609</v>
      </c>
      <c r="C49" s="44" t="s">
        <v>610</v>
      </c>
      <c r="D49" s="88">
        <f>SUM(D50:D51)</f>
        <v>0</v>
      </c>
      <c r="E49" s="88">
        <f>SUM(E50:E51)</f>
        <v>0</v>
      </c>
    </row>
    <row r="50" spans="1:5" hidden="1" x14ac:dyDescent="0.35">
      <c r="A50" s="89" t="s">
        <v>611</v>
      </c>
      <c r="B50" s="90" t="s">
        <v>612</v>
      </c>
      <c r="C50" s="91"/>
      <c r="D50" s="46">
        <v>0</v>
      </c>
      <c r="E50" s="46">
        <v>0</v>
      </c>
    </row>
    <row r="51" spans="1:5" hidden="1" x14ac:dyDescent="0.35">
      <c r="A51" s="89" t="s">
        <v>613</v>
      </c>
      <c r="B51" s="90" t="s">
        <v>614</v>
      </c>
      <c r="C51" s="91"/>
      <c r="D51" s="46">
        <v>0</v>
      </c>
      <c r="E51" s="46">
        <v>0</v>
      </c>
    </row>
    <row r="52" spans="1:5" x14ac:dyDescent="0.35">
      <c r="A52" s="85" t="s">
        <v>76</v>
      </c>
      <c r="B52" s="86" t="s">
        <v>77</v>
      </c>
      <c r="C52" s="44" t="s">
        <v>615</v>
      </c>
      <c r="D52" s="88">
        <f>SUM(D53:D54)</f>
        <v>92472.55</v>
      </c>
      <c r="E52" s="88">
        <f>SUM(E53:E54)</f>
        <v>0</v>
      </c>
    </row>
    <row r="53" spans="1:5" hidden="1" x14ac:dyDescent="0.35">
      <c r="A53" s="89" t="s">
        <v>616</v>
      </c>
      <c r="B53" s="90" t="s">
        <v>617</v>
      </c>
      <c r="C53" s="91"/>
      <c r="D53" s="46">
        <v>0</v>
      </c>
      <c r="E53" s="46">
        <v>0</v>
      </c>
    </row>
    <row r="54" spans="1:5" ht="13" customHeight="1" x14ac:dyDescent="0.35">
      <c r="A54" s="89" t="s">
        <v>78</v>
      </c>
      <c r="B54" s="90" t="s">
        <v>79</v>
      </c>
      <c r="C54" s="91"/>
      <c r="D54" s="46">
        <v>92472.55</v>
      </c>
      <c r="E54" s="46">
        <v>0</v>
      </c>
    </row>
    <row r="55" spans="1:5" hidden="1" x14ac:dyDescent="0.35">
      <c r="A55" s="85" t="s">
        <v>618</v>
      </c>
      <c r="B55" s="86" t="s">
        <v>619</v>
      </c>
      <c r="C55" s="44" t="s">
        <v>620</v>
      </c>
      <c r="D55" s="88">
        <f>SUM(D56:D58)</f>
        <v>0</v>
      </c>
      <c r="E55" s="88">
        <f>SUM(E56:E58)</f>
        <v>0</v>
      </c>
    </row>
    <row r="56" spans="1:5" hidden="1" x14ac:dyDescent="0.35">
      <c r="A56" s="89" t="s">
        <v>621</v>
      </c>
      <c r="B56" s="90" t="s">
        <v>622</v>
      </c>
      <c r="C56" s="91"/>
      <c r="D56" s="46">
        <v>0</v>
      </c>
      <c r="E56" s="46">
        <v>0</v>
      </c>
    </row>
    <row r="57" spans="1:5" hidden="1" x14ac:dyDescent="0.35">
      <c r="A57" s="89" t="s">
        <v>623</v>
      </c>
      <c r="B57" s="90" t="s">
        <v>624</v>
      </c>
      <c r="C57" s="91"/>
      <c r="D57" s="46">
        <v>0</v>
      </c>
      <c r="E57" s="46">
        <v>0</v>
      </c>
    </row>
    <row r="58" spans="1:5" hidden="1" x14ac:dyDescent="0.35">
      <c r="A58" s="89" t="s">
        <v>625</v>
      </c>
      <c r="B58" s="90" t="s">
        <v>626</v>
      </c>
      <c r="C58" s="91"/>
      <c r="D58" s="46">
        <v>0</v>
      </c>
      <c r="E58" s="46">
        <v>0</v>
      </c>
    </row>
    <row r="59" spans="1:5" hidden="1" x14ac:dyDescent="0.35">
      <c r="A59" s="85" t="s">
        <v>627</v>
      </c>
      <c r="B59" s="86" t="s">
        <v>628</v>
      </c>
      <c r="C59" s="44" t="s">
        <v>629</v>
      </c>
      <c r="D59" s="88">
        <f>SUM(D60:D61)</f>
        <v>0</v>
      </c>
      <c r="E59" s="88">
        <f>SUM(E60:E61)</f>
        <v>0</v>
      </c>
    </row>
    <row r="60" spans="1:5" ht="20" hidden="1" x14ac:dyDescent="0.35">
      <c r="A60" s="89" t="s">
        <v>630</v>
      </c>
      <c r="B60" s="90" t="s">
        <v>631</v>
      </c>
      <c r="C60" s="91"/>
      <c r="D60" s="46">
        <v>0</v>
      </c>
      <c r="E60" s="46">
        <v>0</v>
      </c>
    </row>
    <row r="61" spans="1:5" hidden="1" x14ac:dyDescent="0.35">
      <c r="A61" s="89" t="s">
        <v>632</v>
      </c>
      <c r="B61" s="90" t="s">
        <v>633</v>
      </c>
      <c r="C61" s="91"/>
      <c r="D61" s="46">
        <v>0</v>
      </c>
      <c r="E61" s="46">
        <v>0</v>
      </c>
    </row>
    <row r="62" spans="1:5" ht="26" hidden="1" x14ac:dyDescent="0.35">
      <c r="A62" s="85" t="s">
        <v>634</v>
      </c>
      <c r="B62" s="86" t="s">
        <v>635</v>
      </c>
      <c r="C62" s="44" t="s">
        <v>636</v>
      </c>
      <c r="D62" s="88">
        <f>SUM(D63:D71)</f>
        <v>0</v>
      </c>
      <c r="E62" s="88">
        <f>SUM(E63:E71)</f>
        <v>0</v>
      </c>
    </row>
    <row r="63" spans="1:5" hidden="1" x14ac:dyDescent="0.35">
      <c r="A63" s="89" t="s">
        <v>637</v>
      </c>
      <c r="B63" s="90" t="s">
        <v>638</v>
      </c>
      <c r="C63" s="91"/>
      <c r="D63" s="46">
        <v>0</v>
      </c>
      <c r="E63" s="46">
        <v>0</v>
      </c>
    </row>
    <row r="64" spans="1:5" hidden="1" x14ac:dyDescent="0.35">
      <c r="A64" s="89" t="s">
        <v>639</v>
      </c>
      <c r="B64" s="90" t="s">
        <v>640</v>
      </c>
      <c r="C64" s="91"/>
      <c r="D64" s="46">
        <v>0</v>
      </c>
      <c r="E64" s="46">
        <v>0</v>
      </c>
    </row>
    <row r="65" spans="1:5" hidden="1" x14ac:dyDescent="0.35">
      <c r="A65" s="89" t="s">
        <v>641</v>
      </c>
      <c r="B65" s="90" t="s">
        <v>642</v>
      </c>
      <c r="C65" s="91"/>
      <c r="D65" s="46">
        <v>0</v>
      </c>
      <c r="E65" s="46">
        <v>0</v>
      </c>
    </row>
    <row r="66" spans="1:5" hidden="1" x14ac:dyDescent="0.35">
      <c r="A66" s="89" t="s">
        <v>643</v>
      </c>
      <c r="B66" s="90" t="s">
        <v>644</v>
      </c>
      <c r="C66" s="91"/>
      <c r="D66" s="46">
        <v>0</v>
      </c>
      <c r="E66" s="46">
        <v>0</v>
      </c>
    </row>
    <row r="67" spans="1:5" hidden="1" x14ac:dyDescent="0.35">
      <c r="A67" s="89" t="s">
        <v>645</v>
      </c>
      <c r="B67" s="90" t="s">
        <v>646</v>
      </c>
      <c r="C67" s="91"/>
      <c r="D67" s="46">
        <v>0</v>
      </c>
      <c r="E67" s="46">
        <v>0</v>
      </c>
    </row>
    <row r="68" spans="1:5" ht="20" hidden="1" x14ac:dyDescent="0.35">
      <c r="A68" s="89" t="s">
        <v>647</v>
      </c>
      <c r="B68" s="90" t="s">
        <v>648</v>
      </c>
      <c r="C68" s="91"/>
      <c r="D68" s="46">
        <v>0</v>
      </c>
      <c r="E68" s="46">
        <v>0</v>
      </c>
    </row>
    <row r="69" spans="1:5" hidden="1" x14ac:dyDescent="0.35">
      <c r="A69" s="89" t="s">
        <v>649</v>
      </c>
      <c r="B69" s="90" t="s">
        <v>650</v>
      </c>
      <c r="C69" s="91"/>
      <c r="D69" s="46">
        <v>0</v>
      </c>
      <c r="E69" s="46">
        <v>0</v>
      </c>
    </row>
    <row r="70" spans="1:5" hidden="1" x14ac:dyDescent="0.35">
      <c r="A70" s="89" t="s">
        <v>651</v>
      </c>
      <c r="B70" s="90" t="s">
        <v>652</v>
      </c>
      <c r="C70" s="91"/>
      <c r="D70" s="46">
        <v>0</v>
      </c>
      <c r="E70" s="46">
        <v>0</v>
      </c>
    </row>
    <row r="71" spans="1:5" ht="20" hidden="1" x14ac:dyDescent="0.35">
      <c r="A71" s="89" t="s">
        <v>653</v>
      </c>
      <c r="B71" s="92" t="s">
        <v>654</v>
      </c>
      <c r="C71" s="91"/>
      <c r="D71" s="46">
        <v>0</v>
      </c>
      <c r="E71" s="46">
        <v>0</v>
      </c>
    </row>
    <row r="72" spans="1:5" ht="26" hidden="1" x14ac:dyDescent="0.35">
      <c r="A72" s="85" t="s">
        <v>655</v>
      </c>
      <c r="B72" s="86" t="s">
        <v>656</v>
      </c>
      <c r="C72" s="44" t="s">
        <v>657</v>
      </c>
      <c r="D72" s="88">
        <f>SUM(D73:D74)</f>
        <v>0</v>
      </c>
      <c r="E72" s="88">
        <f>SUM(E73:E74)</f>
        <v>0</v>
      </c>
    </row>
    <row r="73" spans="1:5" ht="20" hidden="1" x14ac:dyDescent="0.35">
      <c r="A73" s="89" t="s">
        <v>658</v>
      </c>
      <c r="B73" s="90" t="s">
        <v>659</v>
      </c>
      <c r="C73" s="91"/>
      <c r="D73" s="46">
        <v>0</v>
      </c>
      <c r="E73" s="46">
        <v>0</v>
      </c>
    </row>
    <row r="74" spans="1:5" hidden="1" x14ac:dyDescent="0.35">
      <c r="A74" s="83" t="s">
        <v>660</v>
      </c>
      <c r="B74" s="84" t="s">
        <v>661</v>
      </c>
      <c r="C74" s="91"/>
      <c r="D74" s="46">
        <v>0</v>
      </c>
      <c r="E74" s="46">
        <v>0</v>
      </c>
    </row>
    <row r="75" spans="1:5" ht="26" hidden="1" x14ac:dyDescent="0.35">
      <c r="A75" s="85" t="s">
        <v>662</v>
      </c>
      <c r="B75" s="86" t="s">
        <v>663</v>
      </c>
      <c r="C75" s="44" t="s">
        <v>664</v>
      </c>
      <c r="D75" s="88">
        <f>SUM(D76:D78)</f>
        <v>0</v>
      </c>
      <c r="E75" s="88">
        <f>SUM(E76:E78)</f>
        <v>0</v>
      </c>
    </row>
    <row r="76" spans="1:5" hidden="1" x14ac:dyDescent="0.35">
      <c r="A76" s="89" t="s">
        <v>665</v>
      </c>
      <c r="B76" s="90" t="s">
        <v>666</v>
      </c>
      <c r="C76" s="91"/>
      <c r="D76" s="46">
        <v>0</v>
      </c>
      <c r="E76" s="46">
        <v>0</v>
      </c>
    </row>
    <row r="77" spans="1:5" hidden="1" x14ac:dyDescent="0.35">
      <c r="A77" s="89" t="s">
        <v>667</v>
      </c>
      <c r="B77" s="90" t="s">
        <v>668</v>
      </c>
      <c r="C77" s="91"/>
      <c r="D77" s="46">
        <v>0</v>
      </c>
      <c r="E77" s="46">
        <v>0</v>
      </c>
    </row>
    <row r="78" spans="1:5" hidden="1" x14ac:dyDescent="0.35">
      <c r="A78" s="89" t="s">
        <v>669</v>
      </c>
      <c r="B78" s="90" t="s">
        <v>670</v>
      </c>
      <c r="C78" s="91"/>
      <c r="D78" s="46">
        <v>0</v>
      </c>
      <c r="E78" s="46">
        <v>0</v>
      </c>
    </row>
    <row r="79" spans="1:5" hidden="1" x14ac:dyDescent="0.35">
      <c r="A79" s="85" t="s">
        <v>671</v>
      </c>
      <c r="B79" s="86" t="s">
        <v>672</v>
      </c>
      <c r="C79" s="44" t="s">
        <v>673</v>
      </c>
      <c r="D79" s="88">
        <f>SUM(D80:D82)</f>
        <v>0</v>
      </c>
      <c r="E79" s="88">
        <f>SUM(E80:E82)</f>
        <v>0</v>
      </c>
    </row>
    <row r="80" spans="1:5" hidden="1" x14ac:dyDescent="0.35">
      <c r="A80" s="89" t="s">
        <v>674</v>
      </c>
      <c r="B80" s="90" t="s">
        <v>675</v>
      </c>
      <c r="C80" s="91"/>
      <c r="D80" s="46">
        <v>0</v>
      </c>
      <c r="E80" s="46">
        <v>0</v>
      </c>
    </row>
    <row r="81" spans="1:5" hidden="1" x14ac:dyDescent="0.35">
      <c r="A81" s="89" t="s">
        <v>676</v>
      </c>
      <c r="B81" s="90" t="s">
        <v>677</v>
      </c>
      <c r="C81" s="91"/>
      <c r="D81" s="46">
        <v>0</v>
      </c>
      <c r="E81" s="46">
        <v>0</v>
      </c>
    </row>
    <row r="82" spans="1:5" hidden="1" x14ac:dyDescent="0.35">
      <c r="A82" s="89" t="s">
        <v>678</v>
      </c>
      <c r="B82" s="90" t="s">
        <v>679</v>
      </c>
      <c r="C82" s="91"/>
      <c r="D82" s="46">
        <v>0</v>
      </c>
      <c r="E82" s="46">
        <v>0</v>
      </c>
    </row>
    <row r="83" spans="1:5" hidden="1" x14ac:dyDescent="0.35">
      <c r="A83" s="85" t="s">
        <v>680</v>
      </c>
      <c r="B83" s="86" t="s">
        <v>681</v>
      </c>
      <c r="C83" s="44" t="s">
        <v>682</v>
      </c>
      <c r="D83" s="88">
        <f>SUM(D84:D90)</f>
        <v>0</v>
      </c>
      <c r="E83" s="88">
        <f>SUM(E84:E90)</f>
        <v>0</v>
      </c>
    </row>
    <row r="84" spans="1:5" hidden="1" x14ac:dyDescent="0.35">
      <c r="A84" s="89" t="s">
        <v>683</v>
      </c>
      <c r="B84" s="90" t="s">
        <v>684</v>
      </c>
      <c r="C84" s="91"/>
      <c r="D84" s="46">
        <v>0</v>
      </c>
      <c r="E84" s="46">
        <v>0</v>
      </c>
    </row>
    <row r="85" spans="1:5" hidden="1" x14ac:dyDescent="0.35">
      <c r="A85" s="89" t="s">
        <v>685</v>
      </c>
      <c r="B85" s="90" t="s">
        <v>686</v>
      </c>
      <c r="C85" s="91"/>
      <c r="D85" s="46">
        <v>0</v>
      </c>
      <c r="E85" s="46">
        <v>0</v>
      </c>
    </row>
    <row r="86" spans="1:5" hidden="1" x14ac:dyDescent="0.35">
      <c r="A86" s="89" t="s">
        <v>687</v>
      </c>
      <c r="B86" s="90" t="s">
        <v>688</v>
      </c>
      <c r="C86" s="91"/>
      <c r="D86" s="46">
        <v>0</v>
      </c>
      <c r="E86" s="46">
        <v>0</v>
      </c>
    </row>
    <row r="87" spans="1:5" hidden="1" x14ac:dyDescent="0.35">
      <c r="A87" s="89" t="s">
        <v>689</v>
      </c>
      <c r="B87" s="90" t="s">
        <v>690</v>
      </c>
      <c r="C87" s="91"/>
      <c r="D87" s="46">
        <v>0</v>
      </c>
      <c r="E87" s="46">
        <v>0</v>
      </c>
    </row>
    <row r="88" spans="1:5" hidden="1" x14ac:dyDescent="0.35">
      <c r="A88" s="89" t="s">
        <v>691</v>
      </c>
      <c r="B88" s="90" t="s">
        <v>692</v>
      </c>
      <c r="C88" s="91"/>
      <c r="D88" s="46">
        <v>0</v>
      </c>
      <c r="E88" s="46">
        <v>0</v>
      </c>
    </row>
    <row r="89" spans="1:5" hidden="1" x14ac:dyDescent="0.35">
      <c r="A89" s="89" t="s">
        <v>693</v>
      </c>
      <c r="B89" s="90" t="s">
        <v>694</v>
      </c>
      <c r="C89" s="91"/>
      <c r="D89" s="46">
        <v>0</v>
      </c>
      <c r="E89" s="46">
        <v>0</v>
      </c>
    </row>
    <row r="90" spans="1:5" hidden="1" x14ac:dyDescent="0.35">
      <c r="A90" s="83" t="s">
        <v>695</v>
      </c>
      <c r="B90" s="84" t="s">
        <v>150</v>
      </c>
      <c r="C90" s="91"/>
      <c r="D90" s="46">
        <v>0</v>
      </c>
      <c r="E90" s="46">
        <v>0</v>
      </c>
    </row>
    <row r="91" spans="1:5" hidden="1" x14ac:dyDescent="0.35">
      <c r="A91" s="85" t="s">
        <v>696</v>
      </c>
      <c r="B91" s="86" t="s">
        <v>152</v>
      </c>
      <c r="C91" s="44" t="s">
        <v>697</v>
      </c>
      <c r="D91" s="88">
        <f>SUM(D92:D94)</f>
        <v>0</v>
      </c>
      <c r="E91" s="88">
        <f>SUM(E92:E94)</f>
        <v>0</v>
      </c>
    </row>
    <row r="92" spans="1:5" hidden="1" x14ac:dyDescent="0.35">
      <c r="A92" s="89" t="s">
        <v>698</v>
      </c>
      <c r="B92" s="90" t="s">
        <v>699</v>
      </c>
      <c r="C92" s="91"/>
      <c r="D92" s="46">
        <v>0</v>
      </c>
      <c r="E92" s="46">
        <v>0</v>
      </c>
    </row>
    <row r="93" spans="1:5" hidden="1" x14ac:dyDescent="0.35">
      <c r="A93" s="89" t="s">
        <v>700</v>
      </c>
      <c r="B93" s="90" t="s">
        <v>701</v>
      </c>
      <c r="C93" s="91"/>
      <c r="D93" s="46">
        <v>0</v>
      </c>
      <c r="E93" s="46">
        <v>0</v>
      </c>
    </row>
    <row r="94" spans="1:5" hidden="1" x14ac:dyDescent="0.35">
      <c r="A94" s="89" t="s">
        <v>702</v>
      </c>
      <c r="B94" s="90" t="s">
        <v>703</v>
      </c>
      <c r="C94" s="91"/>
      <c r="D94" s="46">
        <v>0</v>
      </c>
      <c r="E94" s="46">
        <v>0</v>
      </c>
    </row>
    <row r="95" spans="1:5" hidden="1" x14ac:dyDescent="0.35">
      <c r="A95" s="85" t="s">
        <v>704</v>
      </c>
      <c r="B95" s="86" t="s">
        <v>474</v>
      </c>
      <c r="C95" s="44" t="s">
        <v>705</v>
      </c>
      <c r="D95" s="88">
        <f>SUM(D96:D99)</f>
        <v>0</v>
      </c>
      <c r="E95" s="88">
        <f>SUM(E96:E99)</f>
        <v>0</v>
      </c>
    </row>
    <row r="96" spans="1:5" hidden="1" x14ac:dyDescent="0.35">
      <c r="A96" s="89" t="s">
        <v>706</v>
      </c>
      <c r="B96" s="90" t="s">
        <v>707</v>
      </c>
      <c r="C96" s="91"/>
      <c r="D96" s="46">
        <v>0</v>
      </c>
      <c r="E96" s="46">
        <v>0</v>
      </c>
    </row>
    <row r="97" spans="1:5" hidden="1" x14ac:dyDescent="0.35">
      <c r="A97" s="89" t="s">
        <v>708</v>
      </c>
      <c r="B97" s="90" t="s">
        <v>709</v>
      </c>
      <c r="C97" s="91"/>
      <c r="D97" s="46">
        <v>0</v>
      </c>
      <c r="E97" s="46">
        <v>0</v>
      </c>
    </row>
    <row r="98" spans="1:5" hidden="1" x14ac:dyDescent="0.35">
      <c r="A98" s="89" t="s">
        <v>710</v>
      </c>
      <c r="B98" s="90" t="s">
        <v>711</v>
      </c>
      <c r="C98" s="91"/>
      <c r="D98" s="46">
        <v>0</v>
      </c>
      <c r="E98" s="46">
        <v>0</v>
      </c>
    </row>
    <row r="99" spans="1:5" x14ac:dyDescent="0.35">
      <c r="A99" s="83" t="s">
        <v>82</v>
      </c>
      <c r="B99" s="84" t="s">
        <v>83</v>
      </c>
      <c r="C99" s="91"/>
      <c r="D99" s="46">
        <v>0</v>
      </c>
      <c r="E99" s="46">
        <v>0</v>
      </c>
    </row>
    <row r="100" spans="1:5" ht="26" x14ac:dyDescent="0.35">
      <c r="A100" s="85" t="s">
        <v>84</v>
      </c>
      <c r="B100" s="86" t="s">
        <v>85</v>
      </c>
      <c r="C100" s="44" t="s">
        <v>712</v>
      </c>
      <c r="D100" s="88">
        <f>SUM(D101:D106)</f>
        <v>1750.95</v>
      </c>
      <c r="E100" s="88">
        <f>SUM(E101:E106)</f>
        <v>0</v>
      </c>
    </row>
    <row r="101" spans="1:5" ht="15" customHeight="1" x14ac:dyDescent="0.35">
      <c r="A101" s="89" t="s">
        <v>86</v>
      </c>
      <c r="B101" s="90" t="s">
        <v>87</v>
      </c>
      <c r="C101" s="91"/>
      <c r="D101" s="43">
        <v>1750.95</v>
      </c>
      <c r="E101" s="46">
        <v>0</v>
      </c>
    </row>
    <row r="102" spans="1:5" ht="15" hidden="1" customHeight="1" x14ac:dyDescent="0.35">
      <c r="A102" s="89" t="s">
        <v>713</v>
      </c>
      <c r="B102" s="90" t="s">
        <v>714</v>
      </c>
      <c r="C102" s="91"/>
      <c r="D102" s="46">
        <v>0</v>
      </c>
      <c r="E102" s="46">
        <v>0</v>
      </c>
    </row>
    <row r="103" spans="1:5" hidden="1" x14ac:dyDescent="0.35">
      <c r="A103" s="89" t="s">
        <v>715</v>
      </c>
      <c r="B103" s="90" t="s">
        <v>716</v>
      </c>
      <c r="C103" s="91"/>
      <c r="D103" s="46">
        <v>0</v>
      </c>
      <c r="E103" s="46">
        <v>0</v>
      </c>
    </row>
    <row r="104" spans="1:5" hidden="1" x14ac:dyDescent="0.35">
      <c r="A104" s="89" t="s">
        <v>717</v>
      </c>
      <c r="B104" s="90" t="s">
        <v>718</v>
      </c>
      <c r="C104" s="91"/>
      <c r="D104" s="46">
        <v>0</v>
      </c>
      <c r="E104" s="46">
        <v>0</v>
      </c>
    </row>
    <row r="105" spans="1:5" ht="20" hidden="1" x14ac:dyDescent="0.35">
      <c r="A105" s="89" t="s">
        <v>719</v>
      </c>
      <c r="B105" s="90" t="s">
        <v>720</v>
      </c>
      <c r="C105" s="91"/>
      <c r="D105" s="46">
        <v>0</v>
      </c>
      <c r="E105" s="46">
        <v>0</v>
      </c>
    </row>
    <row r="106" spans="1:5" hidden="1" x14ac:dyDescent="0.35">
      <c r="A106" s="89" t="s">
        <v>721</v>
      </c>
      <c r="B106" s="90" t="s">
        <v>722</v>
      </c>
      <c r="C106" s="91"/>
      <c r="D106" s="46">
        <v>0</v>
      </c>
      <c r="E106" s="46">
        <v>0</v>
      </c>
    </row>
    <row r="107" spans="1:5" hidden="1" x14ac:dyDescent="0.35">
      <c r="A107" s="85" t="s">
        <v>723</v>
      </c>
      <c r="B107" s="86" t="s">
        <v>724</v>
      </c>
      <c r="C107" s="44" t="s">
        <v>725</v>
      </c>
      <c r="D107" s="88">
        <f>SUM(D108:D109)</f>
        <v>0</v>
      </c>
      <c r="E107" s="88">
        <f>SUM(E108:E109)</f>
        <v>0</v>
      </c>
    </row>
    <row r="108" spans="1:5" hidden="1" x14ac:dyDescent="0.35">
      <c r="A108" s="89" t="s">
        <v>726</v>
      </c>
      <c r="B108" s="90" t="s">
        <v>727</v>
      </c>
      <c r="C108" s="91"/>
      <c r="D108" s="46">
        <v>0</v>
      </c>
      <c r="E108" s="46">
        <v>0</v>
      </c>
    </row>
    <row r="109" spans="1:5" hidden="1" x14ac:dyDescent="0.35">
      <c r="A109" s="89" t="s">
        <v>728</v>
      </c>
      <c r="B109" s="92" t="s">
        <v>729</v>
      </c>
      <c r="C109" s="91"/>
      <c r="D109" s="46">
        <v>0</v>
      </c>
      <c r="E109" s="46">
        <v>0</v>
      </c>
    </row>
    <row r="110" spans="1:5" ht="26" hidden="1" x14ac:dyDescent="0.35">
      <c r="A110" s="85" t="s">
        <v>730</v>
      </c>
      <c r="B110" s="86" t="s">
        <v>731</v>
      </c>
      <c r="C110" s="44" t="s">
        <v>732</v>
      </c>
      <c r="D110" s="88">
        <f>SUM(D111:D115)</f>
        <v>0</v>
      </c>
      <c r="E110" s="88">
        <f>SUM(E111:E115)</f>
        <v>0</v>
      </c>
    </row>
    <row r="111" spans="1:5" ht="20" hidden="1" x14ac:dyDescent="0.35">
      <c r="A111" s="89" t="s">
        <v>733</v>
      </c>
      <c r="B111" s="92" t="s">
        <v>734</v>
      </c>
      <c r="C111" s="91"/>
      <c r="D111" s="46">
        <v>0</v>
      </c>
      <c r="E111" s="46">
        <v>0</v>
      </c>
    </row>
    <row r="112" spans="1:5" ht="20" hidden="1" x14ac:dyDescent="0.35">
      <c r="A112" s="89" t="s">
        <v>735</v>
      </c>
      <c r="B112" s="92" t="s">
        <v>736</v>
      </c>
      <c r="C112" s="91"/>
      <c r="D112" s="46">
        <v>0</v>
      </c>
      <c r="E112" s="46">
        <v>0</v>
      </c>
    </row>
    <row r="113" spans="1:5" ht="20" hidden="1" x14ac:dyDescent="0.35">
      <c r="A113" s="89" t="s">
        <v>737</v>
      </c>
      <c r="B113" s="90" t="s">
        <v>738</v>
      </c>
      <c r="C113" s="91"/>
      <c r="D113" s="46">
        <v>0</v>
      </c>
      <c r="E113" s="46">
        <v>0</v>
      </c>
    </row>
    <row r="114" spans="1:5" ht="20" hidden="1" x14ac:dyDescent="0.35">
      <c r="A114" s="89" t="s">
        <v>739</v>
      </c>
      <c r="B114" s="90" t="s">
        <v>740</v>
      </c>
      <c r="C114" s="91"/>
      <c r="D114" s="46">
        <v>0</v>
      </c>
      <c r="E114" s="46">
        <v>0</v>
      </c>
    </row>
    <row r="115" spans="1:5" ht="20" hidden="1" x14ac:dyDescent="0.35">
      <c r="A115" s="89" t="s">
        <v>741</v>
      </c>
      <c r="B115" s="90" t="s">
        <v>742</v>
      </c>
      <c r="C115" s="91"/>
      <c r="D115" s="46">
        <v>0</v>
      </c>
      <c r="E115" s="46">
        <v>0</v>
      </c>
    </row>
    <row r="116" spans="1:5" hidden="1" x14ac:dyDescent="0.35">
      <c r="A116" s="85" t="s">
        <v>743</v>
      </c>
      <c r="B116" s="86" t="s">
        <v>744</v>
      </c>
      <c r="C116" s="44" t="s">
        <v>745</v>
      </c>
      <c r="D116" s="88">
        <f>SUM(D117:D119)</f>
        <v>0</v>
      </c>
      <c r="E116" s="88">
        <f>SUM(E117:E119)</f>
        <v>0</v>
      </c>
    </row>
    <row r="117" spans="1:5" hidden="1" x14ac:dyDescent="0.35">
      <c r="A117" s="89" t="s">
        <v>746</v>
      </c>
      <c r="B117" s="92" t="s">
        <v>747</v>
      </c>
      <c r="C117" s="91"/>
      <c r="D117" s="46">
        <v>0</v>
      </c>
      <c r="E117" s="46">
        <v>0</v>
      </c>
    </row>
    <row r="118" spans="1:5" hidden="1" x14ac:dyDescent="0.35">
      <c r="A118" s="89" t="s">
        <v>748</v>
      </c>
      <c r="B118" s="92" t="s">
        <v>749</v>
      </c>
      <c r="C118" s="91"/>
      <c r="D118" s="46">
        <v>0</v>
      </c>
      <c r="E118" s="46">
        <v>0</v>
      </c>
    </row>
    <row r="119" spans="1:5" ht="20" hidden="1" x14ac:dyDescent="0.35">
      <c r="A119" s="89" t="s">
        <v>750</v>
      </c>
      <c r="B119" s="92" t="s">
        <v>751</v>
      </c>
      <c r="C119" s="91"/>
      <c r="D119" s="46">
        <v>0</v>
      </c>
      <c r="E119" s="46">
        <v>0</v>
      </c>
    </row>
    <row r="120" spans="1:5" ht="26" hidden="1" x14ac:dyDescent="0.35">
      <c r="A120" s="85" t="s">
        <v>752</v>
      </c>
      <c r="B120" s="86" t="s">
        <v>753</v>
      </c>
      <c r="C120" s="44" t="s">
        <v>754</v>
      </c>
      <c r="D120" s="88">
        <f>SUM(D121:D124)</f>
        <v>0</v>
      </c>
      <c r="E120" s="88">
        <f>SUM(E121:E124)</f>
        <v>0</v>
      </c>
    </row>
    <row r="121" spans="1:5" hidden="1" x14ac:dyDescent="0.35">
      <c r="A121" s="89" t="s">
        <v>755</v>
      </c>
      <c r="B121" s="90" t="s">
        <v>756</v>
      </c>
      <c r="C121" s="91"/>
      <c r="D121" s="46">
        <v>0</v>
      </c>
      <c r="E121" s="46">
        <v>0</v>
      </c>
    </row>
    <row r="122" spans="1:5" hidden="1" x14ac:dyDescent="0.35">
      <c r="A122" s="89" t="s">
        <v>757</v>
      </c>
      <c r="B122" s="90" t="s">
        <v>758</v>
      </c>
      <c r="C122" s="91"/>
      <c r="D122" s="46">
        <v>0</v>
      </c>
      <c r="E122" s="46">
        <v>0</v>
      </c>
    </row>
    <row r="123" spans="1:5" hidden="1" x14ac:dyDescent="0.35">
      <c r="A123" s="89" t="s">
        <v>759</v>
      </c>
      <c r="B123" s="92" t="s">
        <v>760</v>
      </c>
      <c r="C123" s="91"/>
      <c r="D123" s="46">
        <v>0</v>
      </c>
      <c r="E123" s="46">
        <v>0</v>
      </c>
    </row>
    <row r="124" spans="1:5" hidden="1" x14ac:dyDescent="0.35">
      <c r="A124" s="89" t="s">
        <v>761</v>
      </c>
      <c r="B124" s="90" t="s">
        <v>762</v>
      </c>
      <c r="C124" s="91"/>
      <c r="D124" s="46">
        <v>0</v>
      </c>
      <c r="E124" s="46">
        <v>0</v>
      </c>
    </row>
    <row r="125" spans="1:5" ht="39" hidden="1" x14ac:dyDescent="0.35">
      <c r="A125" s="85" t="s">
        <v>763</v>
      </c>
      <c r="B125" s="86" t="s">
        <v>764</v>
      </c>
      <c r="C125" s="44" t="s">
        <v>765</v>
      </c>
      <c r="D125" s="88">
        <f>SUM(D126)</f>
        <v>0</v>
      </c>
      <c r="E125" s="88">
        <f>SUM(E126)</f>
        <v>0</v>
      </c>
    </row>
    <row r="126" spans="1:5" hidden="1" x14ac:dyDescent="0.35">
      <c r="A126" s="89" t="s">
        <v>766</v>
      </c>
      <c r="B126" s="90" t="s">
        <v>767</v>
      </c>
      <c r="C126" s="91"/>
      <c r="D126" s="46">
        <v>0</v>
      </c>
      <c r="E126" s="46">
        <v>0</v>
      </c>
    </row>
    <row r="127" spans="1:5" ht="20" hidden="1" x14ac:dyDescent="0.35">
      <c r="A127" s="89" t="s">
        <v>768</v>
      </c>
      <c r="B127" s="90" t="s">
        <v>769</v>
      </c>
      <c r="C127" s="91"/>
      <c r="D127" s="46">
        <v>0</v>
      </c>
      <c r="E127" s="46">
        <v>0</v>
      </c>
    </row>
    <row r="128" spans="1:5" hidden="1" x14ac:dyDescent="0.35">
      <c r="A128" s="85" t="s">
        <v>770</v>
      </c>
      <c r="B128" s="86" t="s">
        <v>771</v>
      </c>
      <c r="C128" s="44" t="s">
        <v>772</v>
      </c>
      <c r="D128" s="88">
        <f>SUM(D129)</f>
        <v>0</v>
      </c>
      <c r="E128" s="88">
        <f>SUM(E129)</f>
        <v>0</v>
      </c>
    </row>
    <row r="129" spans="1:5" hidden="1" x14ac:dyDescent="0.35">
      <c r="A129" s="89" t="s">
        <v>773</v>
      </c>
      <c r="B129" s="90" t="s">
        <v>774</v>
      </c>
      <c r="C129" s="91"/>
      <c r="D129" s="46">
        <v>0</v>
      </c>
      <c r="E129" s="46">
        <v>0</v>
      </c>
    </row>
    <row r="130" spans="1:5" ht="15.5" x14ac:dyDescent="0.35">
      <c r="A130" s="93"/>
      <c r="B130" s="94" t="s">
        <v>775</v>
      </c>
      <c r="C130" s="95"/>
      <c r="D130" s="96">
        <f>+D128+D125+D120+D116+D110+D107+D100+D95+D91+D83+D79+D75+D72+D62+D59+D55+D52+D49+D46+D41+D38+D34+D31+D27+D23+D16+D11</f>
        <v>94223.5</v>
      </c>
      <c r="E130" s="96">
        <f>+E128+E125+E120+E116+E110+E107+E100+E95+E91+E83+E79+E75+E72+E62+E59+E55+E52+E49+E46+E41+E38+E34+E31+E27+E23+E16+E11</f>
        <v>0</v>
      </c>
    </row>
    <row r="131" spans="1:5" x14ac:dyDescent="0.35">
      <c r="A131" s="93"/>
      <c r="B131" s="97"/>
      <c r="C131" s="91"/>
      <c r="D131" s="82"/>
      <c r="E131" s="82"/>
    </row>
    <row r="132" spans="1:5" x14ac:dyDescent="0.35">
      <c r="A132" s="93"/>
      <c r="B132" s="97"/>
      <c r="C132" s="91"/>
      <c r="D132" s="82"/>
      <c r="E132" s="82"/>
    </row>
    <row r="133" spans="1:5" x14ac:dyDescent="0.35">
      <c r="A133" s="80" t="s">
        <v>94</v>
      </c>
      <c r="B133" s="81" t="s">
        <v>95</v>
      </c>
      <c r="C133" s="91"/>
      <c r="D133" s="34"/>
      <c r="E133" s="34"/>
    </row>
    <row r="134" spans="1:5" x14ac:dyDescent="0.35">
      <c r="A134" s="83" t="s">
        <v>96</v>
      </c>
      <c r="B134" s="84" t="s">
        <v>97</v>
      </c>
      <c r="C134" s="91"/>
      <c r="D134" s="34"/>
      <c r="E134" s="34"/>
    </row>
    <row r="135" spans="1:5" x14ac:dyDescent="0.35">
      <c r="A135" s="85" t="s">
        <v>98</v>
      </c>
      <c r="B135" s="86" t="s">
        <v>99</v>
      </c>
      <c r="C135" s="44" t="s">
        <v>776</v>
      </c>
      <c r="D135" s="88">
        <f>SUM(D136:D143)</f>
        <v>4706.29</v>
      </c>
      <c r="E135" s="88">
        <f>SUM(E136:E143)</f>
        <v>0</v>
      </c>
    </row>
    <row r="136" spans="1:5" hidden="1" x14ac:dyDescent="0.35">
      <c r="A136" s="89" t="s">
        <v>777</v>
      </c>
      <c r="B136" s="90" t="s">
        <v>778</v>
      </c>
      <c r="C136" s="91"/>
      <c r="D136" s="46">
        <v>0</v>
      </c>
      <c r="E136" s="46">
        <v>0</v>
      </c>
    </row>
    <row r="137" spans="1:5" x14ac:dyDescent="0.35">
      <c r="A137" s="89" t="s">
        <v>100</v>
      </c>
      <c r="B137" s="90" t="s">
        <v>101</v>
      </c>
      <c r="C137" s="91"/>
      <c r="D137" s="46">
        <v>4706.29</v>
      </c>
      <c r="E137" s="46">
        <v>0</v>
      </c>
    </row>
    <row r="138" spans="1:5" hidden="1" x14ac:dyDescent="0.35">
      <c r="A138" s="89" t="s">
        <v>779</v>
      </c>
      <c r="B138" s="90" t="s">
        <v>780</v>
      </c>
      <c r="C138" s="91"/>
      <c r="D138" s="46">
        <v>0</v>
      </c>
      <c r="E138" s="46">
        <v>0</v>
      </c>
    </row>
    <row r="139" spans="1:5" hidden="1" x14ac:dyDescent="0.35">
      <c r="A139" s="89" t="s">
        <v>781</v>
      </c>
      <c r="B139" s="90" t="s">
        <v>782</v>
      </c>
      <c r="C139" s="91"/>
      <c r="D139" s="46">
        <v>0</v>
      </c>
      <c r="E139" s="46">
        <v>0</v>
      </c>
    </row>
    <row r="140" spans="1:5" ht="20" hidden="1" x14ac:dyDescent="0.35">
      <c r="A140" s="89" t="s">
        <v>783</v>
      </c>
      <c r="B140" s="90" t="s">
        <v>784</v>
      </c>
      <c r="C140" s="91"/>
      <c r="D140" s="46">
        <v>0</v>
      </c>
      <c r="E140" s="46">
        <v>0</v>
      </c>
    </row>
    <row r="141" spans="1:5" hidden="1" x14ac:dyDescent="0.35">
      <c r="A141" s="89" t="s">
        <v>785</v>
      </c>
      <c r="B141" s="90" t="s">
        <v>786</v>
      </c>
      <c r="C141" s="91"/>
      <c r="D141" s="46">
        <v>0</v>
      </c>
      <c r="E141" s="46">
        <v>0</v>
      </c>
    </row>
    <row r="142" spans="1:5" hidden="1" x14ac:dyDescent="0.35">
      <c r="A142" s="98" t="s">
        <v>787</v>
      </c>
      <c r="B142" s="92" t="s">
        <v>788</v>
      </c>
      <c r="C142" s="91"/>
      <c r="D142" s="46">
        <v>0</v>
      </c>
      <c r="E142" s="46">
        <v>0</v>
      </c>
    </row>
    <row r="143" spans="1:5" hidden="1" x14ac:dyDescent="0.35">
      <c r="A143" s="89" t="s">
        <v>789</v>
      </c>
      <c r="B143" s="90" t="s">
        <v>790</v>
      </c>
      <c r="C143" s="91"/>
      <c r="D143" s="46">
        <v>0</v>
      </c>
      <c r="E143" s="46">
        <v>0</v>
      </c>
    </row>
    <row r="144" spans="1:5" x14ac:dyDescent="0.35">
      <c r="A144" s="85" t="s">
        <v>188</v>
      </c>
      <c r="B144" s="86" t="s">
        <v>189</v>
      </c>
      <c r="C144" s="44" t="s">
        <v>791</v>
      </c>
      <c r="D144" s="88">
        <f>SUM(D145:D153)</f>
        <v>102.3</v>
      </c>
      <c r="E144" s="88">
        <f>SUM(E145:E153)</f>
        <v>0</v>
      </c>
    </row>
    <row r="145" spans="1:5" hidden="1" x14ac:dyDescent="0.35">
      <c r="A145" s="89" t="s">
        <v>792</v>
      </c>
      <c r="B145" s="90" t="s">
        <v>672</v>
      </c>
      <c r="C145" s="91"/>
      <c r="D145" s="46">
        <v>0</v>
      </c>
      <c r="E145" s="46">
        <v>0</v>
      </c>
    </row>
    <row r="146" spans="1:5" hidden="1" x14ac:dyDescent="0.35">
      <c r="A146" s="89" t="s">
        <v>793</v>
      </c>
      <c r="B146" s="90" t="s">
        <v>794</v>
      </c>
      <c r="C146" s="91"/>
      <c r="D146" s="46">
        <v>0</v>
      </c>
      <c r="E146" s="46">
        <v>0</v>
      </c>
    </row>
    <row r="147" spans="1:5" hidden="1" x14ac:dyDescent="0.35">
      <c r="A147" s="89" t="s">
        <v>795</v>
      </c>
      <c r="B147" s="90" t="s">
        <v>796</v>
      </c>
      <c r="C147" s="91"/>
      <c r="D147" s="46">
        <v>0</v>
      </c>
      <c r="E147" s="46">
        <v>0</v>
      </c>
    </row>
    <row r="148" spans="1:5" hidden="1" x14ac:dyDescent="0.35">
      <c r="A148" s="89" t="s">
        <v>797</v>
      </c>
      <c r="B148" s="90" t="s">
        <v>798</v>
      </c>
      <c r="C148" s="91"/>
      <c r="D148" s="46">
        <v>0</v>
      </c>
      <c r="E148" s="46">
        <v>0</v>
      </c>
    </row>
    <row r="149" spans="1:5" x14ac:dyDescent="0.35">
      <c r="A149" s="89" t="s">
        <v>202</v>
      </c>
      <c r="B149" s="90" t="s">
        <v>799</v>
      </c>
      <c r="C149" s="91"/>
      <c r="D149" s="46">
        <v>102.3</v>
      </c>
      <c r="E149" s="46">
        <v>0</v>
      </c>
    </row>
    <row r="150" spans="1:5" hidden="1" x14ac:dyDescent="0.35">
      <c r="A150" s="89" t="s">
        <v>800</v>
      </c>
      <c r="B150" s="90" t="s">
        <v>801</v>
      </c>
      <c r="C150" s="91"/>
      <c r="D150" s="46">
        <v>0</v>
      </c>
      <c r="E150" s="46">
        <v>0</v>
      </c>
    </row>
    <row r="151" spans="1:5" hidden="1" x14ac:dyDescent="0.35">
      <c r="A151" s="89" t="s">
        <v>802</v>
      </c>
      <c r="B151" s="90" t="s">
        <v>803</v>
      </c>
      <c r="C151" s="91"/>
      <c r="D151" s="46">
        <v>0</v>
      </c>
      <c r="E151" s="46">
        <v>0</v>
      </c>
    </row>
    <row r="152" spans="1:5" hidden="1" x14ac:dyDescent="0.35">
      <c r="A152" s="89" t="s">
        <v>804</v>
      </c>
      <c r="B152" s="90" t="s">
        <v>805</v>
      </c>
      <c r="C152" s="91"/>
      <c r="D152" s="46">
        <v>0</v>
      </c>
      <c r="E152" s="46">
        <v>0</v>
      </c>
    </row>
    <row r="153" spans="1:5" hidden="1" x14ac:dyDescent="0.35">
      <c r="A153" s="89" t="s">
        <v>806</v>
      </c>
      <c r="B153" s="90" t="s">
        <v>807</v>
      </c>
      <c r="C153" s="91"/>
      <c r="D153" s="46">
        <v>0</v>
      </c>
      <c r="E153" s="46">
        <v>0</v>
      </c>
    </row>
    <row r="154" spans="1:5" x14ac:dyDescent="0.35">
      <c r="A154" s="85" t="s">
        <v>192</v>
      </c>
      <c r="B154" s="86" t="s">
        <v>193</v>
      </c>
      <c r="C154" s="44" t="s">
        <v>808</v>
      </c>
      <c r="D154" s="88">
        <f>SUM(D155:D159)</f>
        <v>57.5</v>
      </c>
      <c r="E154" s="88">
        <f>SUM(E155:E159)</f>
        <v>0</v>
      </c>
    </row>
    <row r="155" spans="1:5" hidden="1" x14ac:dyDescent="0.35">
      <c r="A155" s="89" t="s">
        <v>809</v>
      </c>
      <c r="B155" s="90" t="s">
        <v>810</v>
      </c>
      <c r="C155" s="91"/>
      <c r="D155" s="46">
        <v>0</v>
      </c>
      <c r="E155" s="46">
        <v>0</v>
      </c>
    </row>
    <row r="156" spans="1:5" hidden="1" x14ac:dyDescent="0.35">
      <c r="A156" s="89" t="s">
        <v>811</v>
      </c>
      <c r="B156" s="90" t="s">
        <v>812</v>
      </c>
      <c r="C156" s="91"/>
      <c r="D156" s="46">
        <v>0</v>
      </c>
      <c r="E156" s="46">
        <v>0</v>
      </c>
    </row>
    <row r="157" spans="1:5" hidden="1" x14ac:dyDescent="0.35">
      <c r="A157" s="89" t="s">
        <v>813</v>
      </c>
      <c r="B157" s="90" t="s">
        <v>814</v>
      </c>
      <c r="C157" s="91"/>
      <c r="D157" s="46">
        <v>0</v>
      </c>
      <c r="E157" s="46">
        <v>0</v>
      </c>
    </row>
    <row r="158" spans="1:5" hidden="1" x14ac:dyDescent="0.35">
      <c r="A158" s="89" t="s">
        <v>815</v>
      </c>
      <c r="B158" s="90" t="s">
        <v>816</v>
      </c>
      <c r="C158" s="91"/>
      <c r="D158" s="46">
        <v>0</v>
      </c>
      <c r="E158" s="46">
        <v>0</v>
      </c>
    </row>
    <row r="159" spans="1:5" x14ac:dyDescent="0.35">
      <c r="A159" s="89" t="s">
        <v>204</v>
      </c>
      <c r="B159" s="90" t="s">
        <v>162</v>
      </c>
      <c r="C159" s="91"/>
      <c r="D159" s="46">
        <v>57.5</v>
      </c>
      <c r="E159" s="46">
        <v>0</v>
      </c>
    </row>
    <row r="160" spans="1:5" hidden="1" x14ac:dyDescent="0.35">
      <c r="A160" s="85" t="s">
        <v>103</v>
      </c>
      <c r="B160" s="86" t="s">
        <v>104</v>
      </c>
      <c r="C160" s="44" t="s">
        <v>817</v>
      </c>
      <c r="D160" s="88">
        <f>SUM(D161:D162)</f>
        <v>0</v>
      </c>
      <c r="E160" s="88">
        <f>SUM(E161:E162)</f>
        <v>0</v>
      </c>
    </row>
    <row r="161" spans="1:5" hidden="1" x14ac:dyDescent="0.35">
      <c r="A161" s="89" t="s">
        <v>105</v>
      </c>
      <c r="B161" s="92" t="s">
        <v>106</v>
      </c>
      <c r="C161" s="91"/>
      <c r="D161" s="46">
        <v>0</v>
      </c>
      <c r="E161" s="46">
        <v>0</v>
      </c>
    </row>
    <row r="162" spans="1:5" hidden="1" x14ac:dyDescent="0.35">
      <c r="A162" s="89" t="s">
        <v>818</v>
      </c>
      <c r="B162" s="92" t="s">
        <v>819</v>
      </c>
      <c r="C162" s="91"/>
      <c r="D162" s="46">
        <v>0</v>
      </c>
      <c r="E162" s="46">
        <v>0</v>
      </c>
    </row>
    <row r="163" spans="1:5" ht="26" hidden="1" x14ac:dyDescent="0.35">
      <c r="A163" s="85" t="s">
        <v>820</v>
      </c>
      <c r="B163" s="86" t="s">
        <v>821</v>
      </c>
      <c r="C163" s="44" t="s">
        <v>822</v>
      </c>
      <c r="D163" s="88">
        <f>SUM(D164:D165)</f>
        <v>0</v>
      </c>
      <c r="E163" s="88">
        <f>SUM(E164:E165)</f>
        <v>0</v>
      </c>
    </row>
    <row r="164" spans="1:5" hidden="1" x14ac:dyDescent="0.35">
      <c r="A164" s="89" t="s">
        <v>823</v>
      </c>
      <c r="B164" s="92" t="s">
        <v>824</v>
      </c>
      <c r="C164" s="91"/>
      <c r="D164" s="43"/>
      <c r="E164" s="43"/>
    </row>
    <row r="165" spans="1:5" hidden="1" x14ac:dyDescent="0.35">
      <c r="A165" s="89" t="s">
        <v>825</v>
      </c>
      <c r="B165" s="92" t="s">
        <v>826</v>
      </c>
      <c r="C165" s="91"/>
      <c r="D165" s="43"/>
      <c r="E165" s="43"/>
    </row>
    <row r="166" spans="1:5" hidden="1" x14ac:dyDescent="0.35">
      <c r="A166" s="85" t="s">
        <v>827</v>
      </c>
      <c r="B166" s="86" t="s">
        <v>828</v>
      </c>
      <c r="C166" s="44" t="s">
        <v>829</v>
      </c>
      <c r="D166" s="88">
        <f>SUM(D167:D169)</f>
        <v>0</v>
      </c>
      <c r="E166" s="88">
        <f>SUM(E167:E169)</f>
        <v>0</v>
      </c>
    </row>
    <row r="167" spans="1:5" ht="20" hidden="1" x14ac:dyDescent="0.35">
      <c r="A167" s="89" t="s">
        <v>830</v>
      </c>
      <c r="B167" s="90" t="s">
        <v>831</v>
      </c>
      <c r="C167" s="91"/>
      <c r="D167" s="46">
        <v>0</v>
      </c>
      <c r="E167" s="46">
        <v>0</v>
      </c>
    </row>
    <row r="168" spans="1:5" hidden="1" x14ac:dyDescent="0.35">
      <c r="A168" s="89" t="s">
        <v>832</v>
      </c>
      <c r="B168" s="90" t="s">
        <v>833</v>
      </c>
      <c r="C168" s="91"/>
      <c r="D168" s="46">
        <v>0</v>
      </c>
      <c r="E168" s="46">
        <v>0</v>
      </c>
    </row>
    <row r="169" spans="1:5" ht="20" hidden="1" x14ac:dyDescent="0.35">
      <c r="A169" s="89" t="s">
        <v>834</v>
      </c>
      <c r="B169" s="90" t="s">
        <v>835</v>
      </c>
      <c r="C169" s="91"/>
      <c r="D169" s="46">
        <v>0</v>
      </c>
      <c r="E169" s="46">
        <v>0</v>
      </c>
    </row>
    <row r="170" spans="1:5" hidden="1" x14ac:dyDescent="0.35">
      <c r="A170" s="85" t="s">
        <v>836</v>
      </c>
      <c r="B170" s="86" t="s">
        <v>837</v>
      </c>
      <c r="C170" s="44" t="s">
        <v>838</v>
      </c>
      <c r="D170" s="88">
        <f>SUM(D171:D172)</f>
        <v>0</v>
      </c>
      <c r="E170" s="88">
        <f>SUM(E171:E172)</f>
        <v>0</v>
      </c>
    </row>
    <row r="171" spans="1:5" hidden="1" x14ac:dyDescent="0.35">
      <c r="A171" s="89" t="s">
        <v>839</v>
      </c>
      <c r="B171" s="92" t="s">
        <v>840</v>
      </c>
      <c r="C171" s="91"/>
      <c r="D171" s="46">
        <v>0</v>
      </c>
      <c r="E171" s="46">
        <v>0</v>
      </c>
    </row>
    <row r="172" spans="1:5" hidden="1" x14ac:dyDescent="0.35">
      <c r="A172" s="89" t="s">
        <v>841</v>
      </c>
      <c r="B172" s="92" t="s">
        <v>842</v>
      </c>
      <c r="C172" s="91"/>
      <c r="D172" s="46">
        <v>0</v>
      </c>
      <c r="E172" s="46">
        <v>0</v>
      </c>
    </row>
    <row r="173" spans="1:5" hidden="1" x14ac:dyDescent="0.35">
      <c r="A173" s="85" t="s">
        <v>843</v>
      </c>
      <c r="B173" s="86" t="s">
        <v>844</v>
      </c>
      <c r="C173" s="44" t="s">
        <v>845</v>
      </c>
      <c r="D173" s="88">
        <f>SUM(D174:D178)</f>
        <v>0</v>
      </c>
      <c r="E173" s="88">
        <f>SUM(E174:E178)</f>
        <v>0</v>
      </c>
    </row>
    <row r="174" spans="1:5" hidden="1" x14ac:dyDescent="0.35">
      <c r="A174" s="89" t="s">
        <v>846</v>
      </c>
      <c r="B174" s="90" t="s">
        <v>847</v>
      </c>
      <c r="C174" s="91"/>
      <c r="D174" s="46">
        <v>0</v>
      </c>
      <c r="E174" s="46">
        <v>0</v>
      </c>
    </row>
    <row r="175" spans="1:5" hidden="1" x14ac:dyDescent="0.35">
      <c r="A175" s="89" t="s">
        <v>848</v>
      </c>
      <c r="B175" s="90" t="s">
        <v>849</v>
      </c>
      <c r="C175" s="91"/>
      <c r="D175" s="46">
        <v>0</v>
      </c>
      <c r="E175" s="46">
        <v>0</v>
      </c>
    </row>
    <row r="176" spans="1:5" hidden="1" x14ac:dyDescent="0.35">
      <c r="A176" s="89" t="s">
        <v>850</v>
      </c>
      <c r="B176" s="92" t="s">
        <v>851</v>
      </c>
      <c r="C176" s="91"/>
      <c r="D176" s="46">
        <v>0</v>
      </c>
      <c r="E176" s="46">
        <v>0</v>
      </c>
    </row>
    <row r="177" spans="1:5" hidden="1" x14ac:dyDescent="0.35">
      <c r="A177" s="89" t="s">
        <v>852</v>
      </c>
      <c r="B177" s="90" t="s">
        <v>853</v>
      </c>
      <c r="C177" s="91"/>
      <c r="D177" s="46">
        <v>0</v>
      </c>
      <c r="E177" s="46">
        <v>0</v>
      </c>
    </row>
    <row r="178" spans="1:5" hidden="1" x14ac:dyDescent="0.35">
      <c r="A178" s="83" t="s">
        <v>854</v>
      </c>
      <c r="B178" s="84" t="s">
        <v>855</v>
      </c>
      <c r="C178" s="91"/>
      <c r="D178" s="46">
        <v>0</v>
      </c>
      <c r="E178" s="46">
        <v>0</v>
      </c>
    </row>
    <row r="179" spans="1:5" hidden="1" x14ac:dyDescent="0.35">
      <c r="A179" s="85" t="s">
        <v>856</v>
      </c>
      <c r="B179" s="86" t="s">
        <v>857</v>
      </c>
      <c r="C179" s="44" t="s">
        <v>858</v>
      </c>
      <c r="D179" s="88">
        <f>SUM(D180:D183)</f>
        <v>0</v>
      </c>
      <c r="E179" s="88">
        <f>SUM(E180:E183)</f>
        <v>0</v>
      </c>
    </row>
    <row r="180" spans="1:5" hidden="1" x14ac:dyDescent="0.35">
      <c r="A180" s="89" t="s">
        <v>859</v>
      </c>
      <c r="B180" s="90" t="s">
        <v>860</v>
      </c>
      <c r="C180" s="91"/>
      <c r="D180" s="46">
        <v>0</v>
      </c>
      <c r="E180" s="46">
        <v>0</v>
      </c>
    </row>
    <row r="181" spans="1:5" hidden="1" x14ac:dyDescent="0.35">
      <c r="A181" s="89" t="s">
        <v>861</v>
      </c>
      <c r="B181" s="90" t="s">
        <v>862</v>
      </c>
      <c r="C181" s="91"/>
      <c r="D181" s="46">
        <v>0</v>
      </c>
      <c r="E181" s="46">
        <v>0</v>
      </c>
    </row>
    <row r="182" spans="1:5" hidden="1" x14ac:dyDescent="0.35">
      <c r="A182" s="89" t="s">
        <v>863</v>
      </c>
      <c r="B182" s="90" t="s">
        <v>864</v>
      </c>
      <c r="C182" s="91"/>
      <c r="D182" s="46">
        <v>0</v>
      </c>
      <c r="E182" s="46">
        <v>0</v>
      </c>
    </row>
    <row r="183" spans="1:5" hidden="1" x14ac:dyDescent="0.35">
      <c r="A183" s="89" t="s">
        <v>865</v>
      </c>
      <c r="B183" s="90" t="s">
        <v>866</v>
      </c>
      <c r="C183" s="91"/>
      <c r="D183" s="46">
        <v>0</v>
      </c>
      <c r="E183" s="46">
        <v>0</v>
      </c>
    </row>
    <row r="184" spans="1:5" hidden="1" x14ac:dyDescent="0.35">
      <c r="A184" s="85" t="s">
        <v>867</v>
      </c>
      <c r="B184" s="86" t="s">
        <v>868</v>
      </c>
      <c r="C184" s="44" t="s">
        <v>869</v>
      </c>
      <c r="D184" s="88">
        <f>SUM(D185:D190)</f>
        <v>0</v>
      </c>
      <c r="E184" s="88">
        <f>SUM(E185:E190)</f>
        <v>0</v>
      </c>
    </row>
    <row r="185" spans="1:5" hidden="1" x14ac:dyDescent="0.35">
      <c r="A185" s="89" t="s">
        <v>870</v>
      </c>
      <c r="B185" s="90" t="s">
        <v>871</v>
      </c>
      <c r="C185" s="91"/>
      <c r="D185" s="46">
        <v>0</v>
      </c>
      <c r="E185" s="46">
        <v>0</v>
      </c>
    </row>
    <row r="186" spans="1:5" hidden="1" x14ac:dyDescent="0.35">
      <c r="A186" s="89" t="s">
        <v>872</v>
      </c>
      <c r="B186" s="92" t="s">
        <v>873</v>
      </c>
      <c r="C186" s="91"/>
      <c r="D186" s="46">
        <v>0</v>
      </c>
      <c r="E186" s="46">
        <v>0</v>
      </c>
    </row>
    <row r="187" spans="1:5" hidden="1" x14ac:dyDescent="0.35">
      <c r="A187" s="89" t="s">
        <v>874</v>
      </c>
      <c r="B187" s="90" t="s">
        <v>875</v>
      </c>
      <c r="C187" s="91"/>
      <c r="D187" s="46">
        <v>0</v>
      </c>
      <c r="E187" s="46">
        <v>0</v>
      </c>
    </row>
    <row r="188" spans="1:5" hidden="1" x14ac:dyDescent="0.35">
      <c r="A188" s="89" t="s">
        <v>876</v>
      </c>
      <c r="B188" s="90" t="s">
        <v>877</v>
      </c>
      <c r="C188" s="91"/>
      <c r="D188" s="46">
        <v>0</v>
      </c>
      <c r="E188" s="46">
        <v>0</v>
      </c>
    </row>
    <row r="189" spans="1:5" hidden="1" x14ac:dyDescent="0.35">
      <c r="A189" s="89" t="s">
        <v>878</v>
      </c>
      <c r="B189" s="90" t="s">
        <v>879</v>
      </c>
      <c r="C189" s="91"/>
      <c r="D189" s="46">
        <v>0</v>
      </c>
      <c r="E189" s="46">
        <v>0</v>
      </c>
    </row>
    <row r="190" spans="1:5" hidden="1" x14ac:dyDescent="0.35">
      <c r="A190" s="83" t="s">
        <v>880</v>
      </c>
      <c r="B190" s="84" t="s">
        <v>881</v>
      </c>
      <c r="C190" s="91"/>
      <c r="D190" s="46">
        <v>0</v>
      </c>
      <c r="E190" s="46">
        <v>0</v>
      </c>
    </row>
    <row r="191" spans="1:5" hidden="1" x14ac:dyDescent="0.35">
      <c r="A191" s="85" t="s">
        <v>882</v>
      </c>
      <c r="B191" s="86" t="s">
        <v>883</v>
      </c>
      <c r="C191" s="44" t="s">
        <v>884</v>
      </c>
      <c r="D191" s="88">
        <f>SUM(D192:D193)</f>
        <v>0</v>
      </c>
      <c r="E191" s="88">
        <f>SUM(E192:E193)</f>
        <v>0</v>
      </c>
    </row>
    <row r="192" spans="1:5" hidden="1" x14ac:dyDescent="0.35">
      <c r="A192" s="89" t="s">
        <v>885</v>
      </c>
      <c r="B192" s="90" t="s">
        <v>886</v>
      </c>
      <c r="C192" s="91"/>
      <c r="D192" s="46">
        <v>0</v>
      </c>
      <c r="E192" s="46">
        <v>0</v>
      </c>
    </row>
    <row r="193" spans="1:5" hidden="1" x14ac:dyDescent="0.35">
      <c r="A193" s="89" t="s">
        <v>887</v>
      </c>
      <c r="B193" s="90" t="s">
        <v>888</v>
      </c>
      <c r="C193" s="91"/>
      <c r="D193" s="46">
        <v>0</v>
      </c>
      <c r="E193" s="46">
        <v>0</v>
      </c>
    </row>
    <row r="194" spans="1:5" hidden="1" x14ac:dyDescent="0.35">
      <c r="A194" s="85" t="s">
        <v>889</v>
      </c>
      <c r="B194" s="86" t="s">
        <v>890</v>
      </c>
      <c r="C194" s="44" t="s">
        <v>891</v>
      </c>
      <c r="D194" s="88">
        <f>SUM(D195:D196)</f>
        <v>0</v>
      </c>
      <c r="E194" s="88">
        <f>SUM(E195:E196)</f>
        <v>0</v>
      </c>
    </row>
    <row r="195" spans="1:5" ht="20" hidden="1" x14ac:dyDescent="0.35">
      <c r="A195" s="89" t="s">
        <v>892</v>
      </c>
      <c r="B195" s="90" t="s">
        <v>893</v>
      </c>
      <c r="C195" s="91"/>
      <c r="D195" s="46">
        <v>0</v>
      </c>
      <c r="E195" s="46">
        <v>0</v>
      </c>
    </row>
    <row r="196" spans="1:5" hidden="1" x14ac:dyDescent="0.35">
      <c r="A196" s="89" t="s">
        <v>894</v>
      </c>
      <c r="B196" s="90" t="s">
        <v>895</v>
      </c>
      <c r="C196" s="91"/>
      <c r="D196" s="46">
        <v>0</v>
      </c>
      <c r="E196" s="46">
        <v>0</v>
      </c>
    </row>
    <row r="197" spans="1:5" ht="26" hidden="1" x14ac:dyDescent="0.35">
      <c r="A197" s="85" t="s">
        <v>896</v>
      </c>
      <c r="B197" s="86" t="s">
        <v>897</v>
      </c>
      <c r="C197" s="44" t="s">
        <v>898</v>
      </c>
      <c r="D197" s="88">
        <f>SUM(D198:D205)</f>
        <v>0</v>
      </c>
      <c r="E197" s="88">
        <f>SUM(E198:E205)</f>
        <v>0</v>
      </c>
    </row>
    <row r="198" spans="1:5" hidden="1" x14ac:dyDescent="0.35">
      <c r="A198" s="89" t="s">
        <v>899</v>
      </c>
      <c r="B198" s="90" t="s">
        <v>900</v>
      </c>
      <c r="C198" s="91"/>
      <c r="D198" s="46">
        <v>0</v>
      </c>
      <c r="E198" s="46">
        <v>0</v>
      </c>
    </row>
    <row r="199" spans="1:5" hidden="1" x14ac:dyDescent="0.35">
      <c r="A199" s="89" t="s">
        <v>901</v>
      </c>
      <c r="B199" s="90" t="s">
        <v>902</v>
      </c>
      <c r="C199" s="91"/>
      <c r="D199" s="46">
        <v>0</v>
      </c>
      <c r="E199" s="46">
        <v>0</v>
      </c>
    </row>
    <row r="200" spans="1:5" hidden="1" x14ac:dyDescent="0.35">
      <c r="A200" s="89" t="s">
        <v>903</v>
      </c>
      <c r="B200" s="90" t="s">
        <v>904</v>
      </c>
      <c r="C200" s="91"/>
      <c r="D200" s="46">
        <v>0</v>
      </c>
      <c r="E200" s="46">
        <v>0</v>
      </c>
    </row>
    <row r="201" spans="1:5" hidden="1" x14ac:dyDescent="0.35">
      <c r="A201" s="89" t="s">
        <v>905</v>
      </c>
      <c r="B201" s="90" t="s">
        <v>906</v>
      </c>
      <c r="C201" s="91"/>
      <c r="D201" s="46">
        <v>0</v>
      </c>
      <c r="E201" s="46">
        <v>0</v>
      </c>
    </row>
    <row r="202" spans="1:5" hidden="1" x14ac:dyDescent="0.35">
      <c r="A202" s="89" t="s">
        <v>907</v>
      </c>
      <c r="B202" s="90" t="s">
        <v>908</v>
      </c>
      <c r="C202" s="91"/>
      <c r="D202" s="46">
        <v>0</v>
      </c>
      <c r="E202" s="46">
        <v>0</v>
      </c>
    </row>
    <row r="203" spans="1:5" ht="20" hidden="1" x14ac:dyDescent="0.35">
      <c r="A203" s="89" t="s">
        <v>909</v>
      </c>
      <c r="B203" s="90" t="s">
        <v>910</v>
      </c>
      <c r="C203" s="91"/>
      <c r="D203" s="46">
        <v>0</v>
      </c>
      <c r="E203" s="46">
        <v>0</v>
      </c>
    </row>
    <row r="204" spans="1:5" hidden="1" x14ac:dyDescent="0.35">
      <c r="A204" s="89" t="s">
        <v>911</v>
      </c>
      <c r="B204" s="90" t="s">
        <v>912</v>
      </c>
      <c r="C204" s="91"/>
      <c r="D204" s="46">
        <v>0</v>
      </c>
      <c r="E204" s="46">
        <v>0</v>
      </c>
    </row>
    <row r="205" spans="1:5" x14ac:dyDescent="0.35">
      <c r="A205" s="83" t="s">
        <v>149</v>
      </c>
      <c r="B205" s="84" t="s">
        <v>150</v>
      </c>
      <c r="C205" s="91"/>
      <c r="D205" s="46">
        <v>0</v>
      </c>
      <c r="E205" s="46">
        <v>0</v>
      </c>
    </row>
    <row r="206" spans="1:5" ht="14" customHeight="1" x14ac:dyDescent="0.35">
      <c r="A206" s="85" t="s">
        <v>151</v>
      </c>
      <c r="B206" s="86" t="s">
        <v>152</v>
      </c>
      <c r="C206" s="44" t="s">
        <v>913</v>
      </c>
      <c r="D206" s="88">
        <f>SUM(D207:D209)</f>
        <v>1949.61</v>
      </c>
      <c r="E206" s="88">
        <f>SUM(E207:E209)</f>
        <v>0</v>
      </c>
    </row>
    <row r="207" spans="1:5" hidden="1" x14ac:dyDescent="0.35">
      <c r="A207" s="89" t="s">
        <v>914</v>
      </c>
      <c r="B207" s="92" t="s">
        <v>915</v>
      </c>
      <c r="C207" s="91"/>
      <c r="D207" s="46">
        <v>0</v>
      </c>
      <c r="E207" s="46">
        <v>0</v>
      </c>
    </row>
    <row r="208" spans="1:5" hidden="1" x14ac:dyDescent="0.35">
      <c r="A208" s="89" t="s">
        <v>153</v>
      </c>
      <c r="B208" s="90" t="s">
        <v>154</v>
      </c>
      <c r="C208" s="91"/>
      <c r="D208" s="46">
        <v>1949.61</v>
      </c>
      <c r="E208" s="46">
        <v>0</v>
      </c>
    </row>
    <row r="209" spans="1:5" hidden="1" x14ac:dyDescent="0.35">
      <c r="A209" s="89" t="s">
        <v>916</v>
      </c>
      <c r="B209" s="90" t="s">
        <v>917</v>
      </c>
      <c r="C209" s="91"/>
      <c r="D209" s="46">
        <v>0</v>
      </c>
      <c r="E209" s="46">
        <v>0</v>
      </c>
    </row>
    <row r="210" spans="1:5" hidden="1" x14ac:dyDescent="0.35">
      <c r="A210" s="85" t="s">
        <v>918</v>
      </c>
      <c r="B210" s="86" t="s">
        <v>474</v>
      </c>
      <c r="C210" s="44" t="s">
        <v>919</v>
      </c>
      <c r="D210" s="88">
        <f>SUM(D211:D214)</f>
        <v>0</v>
      </c>
      <c r="E210" s="88">
        <f>SUM(E211:E214)</f>
        <v>0</v>
      </c>
    </row>
    <row r="211" spans="1:5" hidden="1" x14ac:dyDescent="0.35">
      <c r="A211" s="89" t="s">
        <v>920</v>
      </c>
      <c r="B211" s="92" t="s">
        <v>921</v>
      </c>
      <c r="C211" s="91"/>
      <c r="D211" s="46">
        <v>0</v>
      </c>
      <c r="E211" s="46">
        <v>0</v>
      </c>
    </row>
    <row r="212" spans="1:5" hidden="1" x14ac:dyDescent="0.35">
      <c r="A212" s="89" t="s">
        <v>922</v>
      </c>
      <c r="B212" s="90" t="s">
        <v>923</v>
      </c>
      <c r="C212" s="91"/>
      <c r="D212" s="46">
        <v>0</v>
      </c>
      <c r="E212" s="46">
        <v>0</v>
      </c>
    </row>
    <row r="213" spans="1:5" hidden="1" x14ac:dyDescent="0.35">
      <c r="A213" s="89" t="s">
        <v>924</v>
      </c>
      <c r="B213" s="90" t="s">
        <v>925</v>
      </c>
      <c r="C213" s="91"/>
      <c r="D213" s="46">
        <v>0</v>
      </c>
      <c r="E213" s="46">
        <v>0</v>
      </c>
    </row>
    <row r="214" spans="1:5" x14ac:dyDescent="0.35">
      <c r="A214" s="83" t="s">
        <v>111</v>
      </c>
      <c r="B214" s="84" t="s">
        <v>112</v>
      </c>
      <c r="C214" s="91"/>
      <c r="D214" s="46">
        <v>0</v>
      </c>
      <c r="E214" s="46">
        <v>0</v>
      </c>
    </row>
    <row r="215" spans="1:5" ht="26" x14ac:dyDescent="0.35">
      <c r="A215" s="85" t="s">
        <v>113</v>
      </c>
      <c r="B215" s="86" t="s">
        <v>114</v>
      </c>
      <c r="C215" s="44" t="s">
        <v>926</v>
      </c>
      <c r="D215" s="88">
        <f>SUM(D216:D221)</f>
        <v>1192.1500000000001</v>
      </c>
      <c r="E215" s="88">
        <f>SUM(E216:E221)</f>
        <v>0</v>
      </c>
    </row>
    <row r="216" spans="1:5" x14ac:dyDescent="0.35">
      <c r="A216" s="89" t="s">
        <v>115</v>
      </c>
      <c r="B216" s="90" t="s">
        <v>116</v>
      </c>
      <c r="C216" s="91"/>
      <c r="D216" s="46">
        <v>1192.1500000000001</v>
      </c>
      <c r="E216" s="46">
        <v>0</v>
      </c>
    </row>
    <row r="217" spans="1:5" hidden="1" x14ac:dyDescent="0.35">
      <c r="A217" s="89" t="s">
        <v>927</v>
      </c>
      <c r="B217" s="90" t="s">
        <v>928</v>
      </c>
      <c r="C217" s="91"/>
      <c r="D217" s="46">
        <v>0</v>
      </c>
      <c r="E217" s="46">
        <v>0</v>
      </c>
    </row>
    <row r="218" spans="1:5" hidden="1" x14ac:dyDescent="0.35">
      <c r="A218" s="89" t="s">
        <v>929</v>
      </c>
      <c r="B218" s="90" t="s">
        <v>930</v>
      </c>
      <c r="C218" s="91"/>
      <c r="D218" s="46">
        <v>0</v>
      </c>
      <c r="E218" s="46">
        <v>0</v>
      </c>
    </row>
    <row r="219" spans="1:5" hidden="1" x14ac:dyDescent="0.35">
      <c r="A219" s="89" t="s">
        <v>931</v>
      </c>
      <c r="B219" s="90" t="s">
        <v>932</v>
      </c>
      <c r="C219" s="91"/>
      <c r="D219" s="46">
        <v>0</v>
      </c>
      <c r="E219" s="46">
        <v>0</v>
      </c>
    </row>
    <row r="220" spans="1:5" ht="20" hidden="1" x14ac:dyDescent="0.35">
      <c r="A220" s="89" t="s">
        <v>933</v>
      </c>
      <c r="B220" s="90" t="s">
        <v>934</v>
      </c>
      <c r="C220" s="91"/>
      <c r="D220" s="46">
        <v>0</v>
      </c>
      <c r="E220" s="46">
        <v>0</v>
      </c>
    </row>
    <row r="221" spans="1:5" hidden="1" x14ac:dyDescent="0.35">
      <c r="A221" s="89" t="s">
        <v>935</v>
      </c>
      <c r="B221" s="90" t="s">
        <v>936</v>
      </c>
      <c r="C221" s="91"/>
      <c r="D221" s="46">
        <v>0</v>
      </c>
      <c r="E221" s="46">
        <v>0</v>
      </c>
    </row>
    <row r="222" spans="1:5" ht="39" hidden="1" x14ac:dyDescent="0.35">
      <c r="A222" s="85" t="s">
        <v>937</v>
      </c>
      <c r="B222" s="86" t="s">
        <v>938</v>
      </c>
      <c r="C222" s="44" t="s">
        <v>939</v>
      </c>
      <c r="D222" s="88">
        <f>SUM(D223:D224)</f>
        <v>0</v>
      </c>
      <c r="E222" s="88">
        <f>SUM(E223:E224)</f>
        <v>0</v>
      </c>
    </row>
    <row r="223" spans="1:5" hidden="1" x14ac:dyDescent="0.35">
      <c r="A223" s="89" t="s">
        <v>940</v>
      </c>
      <c r="B223" s="90" t="s">
        <v>941</v>
      </c>
      <c r="C223" s="91"/>
      <c r="D223" s="46">
        <v>0</v>
      </c>
      <c r="E223" s="46">
        <v>0</v>
      </c>
    </row>
    <row r="224" spans="1:5" ht="20" hidden="1" x14ac:dyDescent="0.35">
      <c r="A224" s="89" t="s">
        <v>942</v>
      </c>
      <c r="B224" s="90" t="s">
        <v>943</v>
      </c>
      <c r="C224" s="91"/>
      <c r="D224" s="46">
        <v>0</v>
      </c>
      <c r="E224" s="46">
        <v>0</v>
      </c>
    </row>
    <row r="225" spans="1:5" hidden="1" x14ac:dyDescent="0.35">
      <c r="A225" s="85" t="s">
        <v>944</v>
      </c>
      <c r="B225" s="86" t="s">
        <v>945</v>
      </c>
      <c r="C225" s="44" t="s">
        <v>946</v>
      </c>
      <c r="D225" s="88">
        <f>SUM(D226:D228)</f>
        <v>0</v>
      </c>
      <c r="E225" s="88">
        <f>SUM(E226:E228)</f>
        <v>0</v>
      </c>
    </row>
    <row r="226" spans="1:5" hidden="1" x14ac:dyDescent="0.35">
      <c r="A226" s="89" t="s">
        <v>947</v>
      </c>
      <c r="B226" s="90" t="s">
        <v>948</v>
      </c>
      <c r="C226" s="91"/>
      <c r="D226" s="46">
        <v>0</v>
      </c>
      <c r="E226" s="46">
        <v>0</v>
      </c>
    </row>
    <row r="227" spans="1:5" hidden="1" x14ac:dyDescent="0.35">
      <c r="A227" s="89" t="s">
        <v>949</v>
      </c>
      <c r="B227" s="90" t="s">
        <v>950</v>
      </c>
      <c r="C227" s="39"/>
      <c r="D227" s="46">
        <v>0</v>
      </c>
      <c r="E227" s="46">
        <v>0</v>
      </c>
    </row>
    <row r="228" spans="1:5" hidden="1" x14ac:dyDescent="0.35">
      <c r="A228" s="89" t="s">
        <v>951</v>
      </c>
      <c r="B228" s="90" t="s">
        <v>952</v>
      </c>
      <c r="C228" s="39"/>
      <c r="D228" s="46">
        <v>0</v>
      </c>
      <c r="E228" s="46">
        <v>0</v>
      </c>
    </row>
    <row r="229" spans="1:5" ht="15.5" x14ac:dyDescent="0.35">
      <c r="A229" s="99"/>
      <c r="B229" s="100" t="s">
        <v>953</v>
      </c>
      <c r="C229" s="101"/>
      <c r="D229" s="102">
        <f>+D225+D222+D215+D210+D206+D197+D194+D191+D184+D179+D173+D170+D166+D163+D160+D154+D144+D135</f>
        <v>8007.85</v>
      </c>
      <c r="E229" s="102">
        <f>+E225+E222+E215+E210+E206+E197+E194+E191+E184+E179+E173+E170+E166+E163+E160+E154+E144+E135</f>
        <v>0</v>
      </c>
    </row>
    <row r="230" spans="1:5" ht="31" x14ac:dyDescent="0.35">
      <c r="A230" s="99"/>
      <c r="B230" s="100" t="s">
        <v>954</v>
      </c>
      <c r="C230" s="101"/>
      <c r="D230" s="102">
        <f>+D130-D229</f>
        <v>86215.65</v>
      </c>
      <c r="E230" s="102">
        <f>+E130-E229</f>
        <v>0</v>
      </c>
    </row>
    <row r="231" spans="1:5" x14ac:dyDescent="0.35">
      <c r="A231" s="99"/>
      <c r="B231" s="103"/>
      <c r="C231" s="101"/>
      <c r="D231" s="104"/>
      <c r="E231" s="104"/>
    </row>
  </sheetData>
  <protectedRanges>
    <protectedRange sqref="D136:E143 D145:E153 D155:E159 D161:E162 D165:E165 D167:E169 D171:E172 D174:E178 D180:E183 D185:E190 D192:E193 D195:E196 D198:E205 D207:E209 D211:E214 D216:E221 D223:E224 D226:E228" name="Rango2"/>
    <protectedRange sqref="D12:E15 D17:E22 D24:E26 D28:E30 D32:E33 D35:E37 D39:E40 D42:E45 D47:E48 D50:E51 D53:E54 D56:E58 D60:E61 D63:E71 D73:E74 D76:E78 D80:E82 D84:E90 D92:E94 D96:E99 D101:E106 D108:E109 D111:E115 D117:E119 D121:E124 D126:E127 D129:E129" name="Rango1"/>
  </protectedRanges>
  <mergeCells count="5">
    <mergeCell ref="A1:D1"/>
    <mergeCell ref="A2:D2"/>
    <mergeCell ref="A3:D3"/>
    <mergeCell ref="A4:C5"/>
    <mergeCell ref="D4:D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B64F-FD3C-4DAB-ABA4-5344ED952102}">
  <dimension ref="A1:AD57"/>
  <sheetViews>
    <sheetView tabSelected="1" workbookViewId="0">
      <selection activeCell="A57" sqref="A57:XFD60"/>
    </sheetView>
  </sheetViews>
  <sheetFormatPr baseColWidth="10" defaultColWidth="11.453125" defaultRowHeight="14.5" x14ac:dyDescent="0.35"/>
  <cols>
    <col min="1" max="1" width="15" customWidth="1"/>
    <col min="2" max="2" width="63.26953125" customWidth="1"/>
    <col min="3" max="3" width="11.453125" style="204"/>
    <col min="4" max="4" width="21" bestFit="1" customWidth="1"/>
    <col min="5" max="5" width="23.7265625" bestFit="1" customWidth="1"/>
    <col min="12" max="12" width="18.453125" customWidth="1"/>
    <col min="13" max="13" width="17.1796875" customWidth="1"/>
    <col min="27" max="27" width="18.7265625" customWidth="1"/>
    <col min="28" max="28" width="17.54296875" customWidth="1"/>
    <col min="29" max="29" width="22.26953125" customWidth="1"/>
  </cols>
  <sheetData>
    <row r="1" spans="1:30" ht="18" customHeight="1" x14ac:dyDescent="0.4">
      <c r="A1" s="153" t="str">
        <f>+'Estado de Rendimientos'!A1:D1</f>
        <v>Consejo Nacional de Investigacion en Salud (CONIS )</v>
      </c>
      <c r="B1" s="153"/>
      <c r="C1" s="153"/>
      <c r="D1" s="153"/>
      <c r="E1" s="153"/>
      <c r="P1" s="154"/>
      <c r="Q1" s="154"/>
      <c r="AB1" s="154" t="s">
        <v>967</v>
      </c>
      <c r="AC1" s="154" t="s">
        <v>968</v>
      </c>
      <c r="AD1" s="154" t="s">
        <v>8</v>
      </c>
    </row>
    <row r="2" spans="1:30" ht="18" x14ac:dyDescent="0.4">
      <c r="A2" s="155" t="s">
        <v>969</v>
      </c>
      <c r="B2" s="155"/>
      <c r="C2" s="155"/>
      <c r="D2" s="155"/>
      <c r="E2" s="155"/>
      <c r="AA2" s="154" t="str">
        <f ca="1">MID(MID(CELL("nombrearchivo"),FIND("[",CELL("nombrearchivo"))+1, FIND("]",CELL("nombrearchivo"))-FIND("[",CELL("nombrearchivo"))-1), 1, 10)</f>
        <v>ESTADOS FI</v>
      </c>
      <c r="AB2" s="154" t="str">
        <f ca="1">MID(AA2,1,4)</f>
        <v>ESTA</v>
      </c>
      <c r="AC2" s="154" t="str">
        <f ca="1">MID(AA2,5,2)</f>
        <v>DO</v>
      </c>
      <c r="AD2" s="154" t="str">
        <f ca="1">MID(AA2,7,4)</f>
        <v>S FI</v>
      </c>
    </row>
    <row r="3" spans="1:30" ht="18" x14ac:dyDescent="0.4">
      <c r="A3" s="155" t="str">
        <f>+'Estado de Rendimientos'!A3:D3</f>
        <v>Al 31 de Diciembre de 2017</v>
      </c>
      <c r="B3" s="155"/>
      <c r="C3" s="155"/>
      <c r="D3" s="155"/>
      <c r="E3" s="155"/>
    </row>
    <row r="4" spans="1:30" ht="18" x14ac:dyDescent="0.4">
      <c r="A4" s="156"/>
      <c r="B4" s="156"/>
      <c r="C4" s="156"/>
      <c r="D4" s="157"/>
      <c r="E4" s="157" t="s">
        <v>957</v>
      </c>
      <c r="M4" s="158"/>
    </row>
    <row r="5" spans="1:30" x14ac:dyDescent="0.35">
      <c r="A5" s="159"/>
      <c r="B5" s="160"/>
      <c r="C5" s="161" t="s">
        <v>970</v>
      </c>
      <c r="D5" s="161" t="e">
        <f ca="1">"Ejercicio " &amp; [3]Data!C2</f>
        <v>#VALUE!</v>
      </c>
      <c r="E5" s="161" t="e">
        <f ca="1">"Ejercicio " &amp; [3]Data!C2-1</f>
        <v>#VALUE!</v>
      </c>
    </row>
    <row r="6" spans="1:30" x14ac:dyDescent="0.35">
      <c r="A6" s="162" t="s">
        <v>971</v>
      </c>
      <c r="B6" s="163"/>
      <c r="C6" s="164"/>
      <c r="D6" s="165"/>
      <c r="E6" s="165"/>
    </row>
    <row r="7" spans="1:30" x14ac:dyDescent="0.35">
      <c r="A7" s="166" t="s">
        <v>972</v>
      </c>
      <c r="B7" s="167"/>
      <c r="C7" s="168">
        <v>76</v>
      </c>
      <c r="D7" s="169">
        <f>SUM(D8:D15)</f>
        <v>99296.319999999992</v>
      </c>
      <c r="E7" s="169">
        <f>SUM(E8:E15)</f>
        <v>63404.83</v>
      </c>
    </row>
    <row r="8" spans="1:30" hidden="1" x14ac:dyDescent="0.35">
      <c r="A8" s="170"/>
      <c r="B8" s="160" t="s">
        <v>973</v>
      </c>
      <c r="C8" s="168"/>
      <c r="D8" s="171">
        <v>0</v>
      </c>
      <c r="E8" s="171">
        <v>0</v>
      </c>
    </row>
    <row r="9" spans="1:30" hidden="1" x14ac:dyDescent="0.35">
      <c r="A9" s="170"/>
      <c r="B9" s="160" t="s">
        <v>974</v>
      </c>
      <c r="C9" s="168"/>
      <c r="D9" s="171">
        <v>0</v>
      </c>
      <c r="E9" s="171">
        <v>0</v>
      </c>
    </row>
    <row r="10" spans="1:30" hidden="1" x14ac:dyDescent="0.35">
      <c r="A10" s="170"/>
      <c r="B10" s="172" t="s">
        <v>975</v>
      </c>
      <c r="C10" s="173"/>
      <c r="D10" s="171">
        <v>0</v>
      </c>
      <c r="E10" s="171">
        <v>0</v>
      </c>
    </row>
    <row r="11" spans="1:30" x14ac:dyDescent="0.35">
      <c r="A11" s="159"/>
      <c r="B11" s="174" t="s">
        <v>976</v>
      </c>
      <c r="C11" s="175"/>
      <c r="D11" s="171">
        <v>96097.18</v>
      </c>
      <c r="E11" s="171">
        <v>0</v>
      </c>
    </row>
    <row r="12" spans="1:30" hidden="1" x14ac:dyDescent="0.35">
      <c r="A12" s="176"/>
      <c r="B12" s="174" t="s">
        <v>977</v>
      </c>
      <c r="C12" s="175"/>
      <c r="D12" s="171">
        <v>0</v>
      </c>
      <c r="E12" s="171">
        <v>0</v>
      </c>
    </row>
    <row r="13" spans="1:30" hidden="1" x14ac:dyDescent="0.35">
      <c r="A13" s="176"/>
      <c r="B13" s="177" t="s">
        <v>978</v>
      </c>
      <c r="C13" s="175"/>
      <c r="D13" s="171">
        <v>0</v>
      </c>
      <c r="E13" s="171">
        <v>0</v>
      </c>
    </row>
    <row r="14" spans="1:30" hidden="1" x14ac:dyDescent="0.35">
      <c r="A14" s="176"/>
      <c r="B14" s="177" t="s">
        <v>979</v>
      </c>
      <c r="C14" s="175"/>
      <c r="D14" s="171">
        <v>0</v>
      </c>
      <c r="E14" s="171">
        <v>0</v>
      </c>
    </row>
    <row r="15" spans="1:30" x14ac:dyDescent="0.35">
      <c r="A15" s="159"/>
      <c r="B15" s="177" t="s">
        <v>980</v>
      </c>
      <c r="C15" s="175"/>
      <c r="D15" s="171">
        <v>3199.14</v>
      </c>
      <c r="E15" s="178">
        <v>63404.83</v>
      </c>
    </row>
    <row r="16" spans="1:30" x14ac:dyDescent="0.35">
      <c r="A16" s="166" t="s">
        <v>981</v>
      </c>
      <c r="B16" s="167"/>
      <c r="C16" s="168">
        <v>77</v>
      </c>
      <c r="D16" s="179">
        <f>SUM(D17:D21)</f>
        <v>13727.890000000001</v>
      </c>
      <c r="E16" s="179">
        <f>SUM(E17:E21)</f>
        <v>0</v>
      </c>
    </row>
    <row r="17" spans="1:5" x14ac:dyDescent="0.35">
      <c r="A17" s="160"/>
      <c r="B17" s="180" t="s">
        <v>982</v>
      </c>
      <c r="C17" s="175"/>
      <c r="D17" s="171">
        <v>3997.61</v>
      </c>
      <c r="E17" s="171">
        <v>0</v>
      </c>
    </row>
    <row r="18" spans="1:5" x14ac:dyDescent="0.35">
      <c r="A18" s="160"/>
      <c r="B18" s="180" t="s">
        <v>983</v>
      </c>
      <c r="C18" s="175"/>
      <c r="D18" s="171">
        <v>1087</v>
      </c>
      <c r="E18" s="171">
        <v>0</v>
      </c>
    </row>
    <row r="19" spans="1:5" hidden="1" x14ac:dyDescent="0.35">
      <c r="A19" s="160"/>
      <c r="B19" s="180" t="s">
        <v>984</v>
      </c>
      <c r="C19" s="181"/>
      <c r="D19" s="171">
        <v>0</v>
      </c>
      <c r="E19" s="171">
        <v>0</v>
      </c>
    </row>
    <row r="20" spans="1:5" x14ac:dyDescent="0.35">
      <c r="A20" s="160"/>
      <c r="B20" s="180" t="s">
        <v>985</v>
      </c>
      <c r="C20" s="181"/>
      <c r="D20" s="171">
        <v>5181.42</v>
      </c>
      <c r="E20" s="171">
        <v>0</v>
      </c>
    </row>
    <row r="21" spans="1:5" x14ac:dyDescent="0.35">
      <c r="A21" s="160"/>
      <c r="B21" s="177" t="s">
        <v>986</v>
      </c>
      <c r="C21" s="181"/>
      <c r="D21" s="171">
        <v>3461.86</v>
      </c>
      <c r="E21" s="171">
        <v>0</v>
      </c>
    </row>
    <row r="22" spans="1:5" x14ac:dyDescent="0.35">
      <c r="A22" s="182" t="s">
        <v>987</v>
      </c>
      <c r="B22" s="183"/>
      <c r="C22" s="181"/>
      <c r="D22" s="179">
        <f>+D7-D16</f>
        <v>85568.43</v>
      </c>
      <c r="E22" s="179">
        <f>+E7-E16</f>
        <v>63404.83</v>
      </c>
    </row>
    <row r="23" spans="1:5" x14ac:dyDescent="0.35">
      <c r="A23" s="184"/>
      <c r="B23" s="185"/>
      <c r="C23" s="186"/>
      <c r="D23" s="187"/>
      <c r="E23" s="187"/>
    </row>
    <row r="24" spans="1:5" hidden="1" x14ac:dyDescent="0.35">
      <c r="A24" s="162" t="s">
        <v>988</v>
      </c>
      <c r="B24" s="163"/>
      <c r="C24" s="188"/>
      <c r="D24" s="189"/>
      <c r="E24" s="190"/>
    </row>
    <row r="25" spans="1:5" hidden="1" x14ac:dyDescent="0.35">
      <c r="A25" s="166" t="s">
        <v>972</v>
      </c>
      <c r="B25" s="167"/>
      <c r="C25" s="175">
        <v>78</v>
      </c>
      <c r="D25" s="179">
        <f>SUM(D26:D30)</f>
        <v>0</v>
      </c>
      <c r="E25" s="179">
        <f>SUM(E26:E30)</f>
        <v>0</v>
      </c>
    </row>
    <row r="26" spans="1:5" hidden="1" x14ac:dyDescent="0.35">
      <c r="A26" s="160"/>
      <c r="B26" s="160" t="s">
        <v>989</v>
      </c>
      <c r="C26" s="168"/>
      <c r="D26" s="171">
        <v>0</v>
      </c>
      <c r="E26" s="171">
        <v>0</v>
      </c>
    </row>
    <row r="27" spans="1:5" hidden="1" x14ac:dyDescent="0.35">
      <c r="A27" s="191"/>
      <c r="B27" s="160" t="s">
        <v>990</v>
      </c>
      <c r="C27" s="168"/>
      <c r="D27" s="171">
        <v>0</v>
      </c>
      <c r="E27" s="171">
        <v>0</v>
      </c>
    </row>
    <row r="28" spans="1:5" hidden="1" x14ac:dyDescent="0.35">
      <c r="A28" s="191"/>
      <c r="B28" s="160" t="s">
        <v>991</v>
      </c>
      <c r="C28" s="168"/>
      <c r="D28" s="171">
        <v>0</v>
      </c>
      <c r="E28" s="171">
        <v>0</v>
      </c>
    </row>
    <row r="29" spans="1:5" hidden="1" x14ac:dyDescent="0.35">
      <c r="A29" s="160"/>
      <c r="B29" s="160" t="s">
        <v>992</v>
      </c>
      <c r="C29" s="168"/>
      <c r="D29" s="171">
        <v>0</v>
      </c>
      <c r="E29" s="171">
        <v>0</v>
      </c>
    </row>
    <row r="30" spans="1:5" hidden="1" x14ac:dyDescent="0.35">
      <c r="A30" s="160"/>
      <c r="B30" s="177" t="s">
        <v>993</v>
      </c>
      <c r="C30" s="175"/>
      <c r="D30" s="171">
        <v>0</v>
      </c>
      <c r="E30" s="171">
        <v>0</v>
      </c>
    </row>
    <row r="31" spans="1:5" hidden="1" x14ac:dyDescent="0.35">
      <c r="A31" s="166" t="s">
        <v>981</v>
      </c>
      <c r="B31" s="167"/>
      <c r="C31" s="175">
        <v>79</v>
      </c>
      <c r="D31" s="179">
        <f>SUM(D32:D36)</f>
        <v>0</v>
      </c>
      <c r="E31" s="179">
        <f>SUM(E32:E36)</f>
        <v>0</v>
      </c>
    </row>
    <row r="32" spans="1:5" hidden="1" x14ac:dyDescent="0.35">
      <c r="A32" s="160"/>
      <c r="B32" s="180" t="s">
        <v>994</v>
      </c>
      <c r="C32" s="175"/>
      <c r="D32" s="171">
        <v>0</v>
      </c>
      <c r="E32" s="171">
        <v>0</v>
      </c>
    </row>
    <row r="33" spans="1:5" hidden="1" x14ac:dyDescent="0.35">
      <c r="A33" s="160"/>
      <c r="B33" s="177" t="s">
        <v>995</v>
      </c>
      <c r="C33" s="175"/>
      <c r="D33" s="171">
        <v>0</v>
      </c>
      <c r="E33" s="171">
        <v>0</v>
      </c>
    </row>
    <row r="34" spans="1:5" hidden="1" x14ac:dyDescent="0.35">
      <c r="A34" s="160"/>
      <c r="B34" s="177" t="s">
        <v>996</v>
      </c>
      <c r="C34" s="175"/>
      <c r="D34" s="171">
        <v>0</v>
      </c>
      <c r="E34" s="171">
        <v>0</v>
      </c>
    </row>
    <row r="35" spans="1:5" hidden="1" x14ac:dyDescent="0.35">
      <c r="A35" s="160"/>
      <c r="B35" s="180" t="s">
        <v>997</v>
      </c>
      <c r="C35" s="175"/>
      <c r="D35" s="171">
        <v>0</v>
      </c>
      <c r="E35" s="171">
        <v>0</v>
      </c>
    </row>
    <row r="36" spans="1:5" hidden="1" x14ac:dyDescent="0.35">
      <c r="A36" s="160"/>
      <c r="B36" s="177" t="s">
        <v>998</v>
      </c>
      <c r="C36" s="175"/>
      <c r="D36" s="171">
        <v>0</v>
      </c>
      <c r="E36" s="171">
        <v>0</v>
      </c>
    </row>
    <row r="37" spans="1:5" hidden="1" x14ac:dyDescent="0.35">
      <c r="A37" s="182" t="s">
        <v>999</v>
      </c>
      <c r="B37" s="183"/>
      <c r="C37" s="175"/>
      <c r="D37" s="179">
        <f>+D25-D31</f>
        <v>0</v>
      </c>
      <c r="E37" s="179">
        <f>+E25-E31</f>
        <v>0</v>
      </c>
    </row>
    <row r="38" spans="1:5" hidden="1" x14ac:dyDescent="0.35">
      <c r="A38" s="184"/>
      <c r="B38" s="185"/>
      <c r="C38" s="192"/>
      <c r="D38" s="187"/>
      <c r="E38" s="187"/>
    </row>
    <row r="39" spans="1:5" hidden="1" x14ac:dyDescent="0.35">
      <c r="A39" s="162" t="s">
        <v>1000</v>
      </c>
      <c r="B39" s="163"/>
      <c r="C39" s="193"/>
      <c r="D39" s="189"/>
      <c r="E39" s="190"/>
    </row>
    <row r="40" spans="1:5" hidden="1" x14ac:dyDescent="0.35">
      <c r="A40" s="166" t="s">
        <v>972</v>
      </c>
      <c r="B40" s="167"/>
      <c r="C40" s="168">
        <v>80</v>
      </c>
      <c r="D40" s="179">
        <f>SUM(D41:D43)</f>
        <v>0</v>
      </c>
      <c r="E40" s="179">
        <f>SUM(E41:E43)</f>
        <v>0</v>
      </c>
    </row>
    <row r="41" spans="1:5" hidden="1" x14ac:dyDescent="0.35">
      <c r="A41" s="160"/>
      <c r="B41" s="180" t="s">
        <v>1001</v>
      </c>
      <c r="C41" s="175"/>
      <c r="D41" s="171">
        <v>0</v>
      </c>
      <c r="E41" s="171">
        <v>0</v>
      </c>
    </row>
    <row r="42" spans="1:5" hidden="1" x14ac:dyDescent="0.35">
      <c r="A42" s="160"/>
      <c r="B42" s="180" t="s">
        <v>1002</v>
      </c>
      <c r="C42" s="175"/>
      <c r="D42" s="171">
        <v>0</v>
      </c>
      <c r="E42" s="171">
        <v>0</v>
      </c>
    </row>
    <row r="43" spans="1:5" hidden="1" x14ac:dyDescent="0.35">
      <c r="A43" s="160"/>
      <c r="B43" s="177" t="s">
        <v>1003</v>
      </c>
      <c r="C43" s="175"/>
      <c r="D43" s="171">
        <v>0</v>
      </c>
      <c r="E43" s="171">
        <v>0</v>
      </c>
    </row>
    <row r="44" spans="1:5" hidden="1" x14ac:dyDescent="0.35">
      <c r="A44" s="166" t="s">
        <v>981</v>
      </c>
      <c r="B44" s="167"/>
      <c r="C44" s="175">
        <v>81</v>
      </c>
      <c r="D44" s="179">
        <f>SUM(D45:D47)</f>
        <v>0</v>
      </c>
      <c r="E44" s="179">
        <f>SUM(E45:E47)</f>
        <v>0</v>
      </c>
    </row>
    <row r="45" spans="1:5" hidden="1" x14ac:dyDescent="0.35">
      <c r="A45" s="160"/>
      <c r="B45" s="180" t="s">
        <v>1004</v>
      </c>
      <c r="C45" s="175"/>
      <c r="D45" s="171">
        <v>0</v>
      </c>
      <c r="E45" s="171">
        <v>0</v>
      </c>
    </row>
    <row r="46" spans="1:5" hidden="1" x14ac:dyDescent="0.35">
      <c r="A46" s="160"/>
      <c r="B46" s="177" t="s">
        <v>1005</v>
      </c>
      <c r="C46" s="175"/>
      <c r="D46" s="171">
        <v>0</v>
      </c>
      <c r="E46" s="171">
        <v>0</v>
      </c>
    </row>
    <row r="47" spans="1:5" hidden="1" x14ac:dyDescent="0.35">
      <c r="A47" s="160"/>
      <c r="B47" s="177" t="s">
        <v>1006</v>
      </c>
      <c r="C47" s="181"/>
      <c r="D47" s="171">
        <v>0</v>
      </c>
      <c r="E47" s="171">
        <v>0</v>
      </c>
    </row>
    <row r="48" spans="1:5" hidden="1" x14ac:dyDescent="0.35">
      <c r="A48" s="182" t="s">
        <v>1007</v>
      </c>
      <c r="B48" s="183"/>
      <c r="C48" s="181"/>
      <c r="D48" s="179">
        <f>+D40-D44</f>
        <v>0</v>
      </c>
      <c r="E48" s="179">
        <f>+E40-E44</f>
        <v>0</v>
      </c>
    </row>
    <row r="49" spans="1:5" x14ac:dyDescent="0.35">
      <c r="A49" s="160"/>
      <c r="B49" s="160"/>
      <c r="C49" s="164"/>
      <c r="D49" s="189"/>
      <c r="E49" s="189"/>
    </row>
    <row r="50" spans="1:5" x14ac:dyDescent="0.35">
      <c r="A50" s="194" t="s">
        <v>1008</v>
      </c>
      <c r="B50" s="194"/>
      <c r="C50" s="181"/>
      <c r="D50" s="179">
        <f>+D22+D37+D48</f>
        <v>85568.43</v>
      </c>
      <c r="E50" s="179">
        <f>+E22+E37+E48</f>
        <v>63404.83</v>
      </c>
    </row>
    <row r="51" spans="1:5" x14ac:dyDescent="0.35">
      <c r="A51" s="195"/>
      <c r="B51" s="195"/>
      <c r="C51" s="196"/>
      <c r="D51" s="197"/>
      <c r="E51" s="197"/>
    </row>
    <row r="52" spans="1:5" hidden="1" x14ac:dyDescent="0.35">
      <c r="A52" s="198" t="s">
        <v>1009</v>
      </c>
      <c r="B52" s="198"/>
      <c r="C52" s="199"/>
      <c r="D52" s="179">
        <v>0</v>
      </c>
      <c r="E52" s="179">
        <v>0</v>
      </c>
    </row>
    <row r="53" spans="1:5" x14ac:dyDescent="0.35">
      <c r="A53" s="200" t="s">
        <v>1010</v>
      </c>
      <c r="B53" s="180"/>
      <c r="C53" s="181"/>
      <c r="D53" s="179">
        <f>+E54</f>
        <v>63404.83</v>
      </c>
      <c r="E53" s="179">
        <v>0</v>
      </c>
    </row>
    <row r="54" spans="1:5" x14ac:dyDescent="0.35">
      <c r="A54" s="201" t="s">
        <v>1011</v>
      </c>
      <c r="B54" s="202"/>
      <c r="C54" s="203">
        <v>82</v>
      </c>
      <c r="D54" s="179">
        <f>+D50+D52+D53</f>
        <v>148973.26</v>
      </c>
      <c r="E54" s="179">
        <f>+E50+E52+E53</f>
        <v>63404.83</v>
      </c>
    </row>
    <row r="55" spans="1:5" x14ac:dyDescent="0.35">
      <c r="A55" s="160"/>
      <c r="B55" s="160"/>
      <c r="C55" s="164"/>
      <c r="D55" s="190"/>
      <c r="E55" s="190"/>
    </row>
    <row r="56" spans="1:5" x14ac:dyDescent="0.35">
      <c r="A56" s="160"/>
      <c r="B56" s="160"/>
      <c r="C56" s="164"/>
      <c r="D56" s="190"/>
      <c r="E56" s="190"/>
    </row>
    <row r="57" spans="1:5" x14ac:dyDescent="0.35">
      <c r="B57" s="205"/>
    </row>
  </sheetData>
  <protectedRanges>
    <protectedRange sqref="D8:E15 D17:E21 D26:E30 D32:E36 D41:E43 D45:E47" name="Rango1"/>
  </protectedRanges>
  <mergeCells count="5">
    <mergeCell ref="A1:E1"/>
    <mergeCell ref="A2:E2"/>
    <mergeCell ref="A3:E3"/>
    <mergeCell ref="A50:B50"/>
    <mergeCell ref="A52:B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D8E8-DF2A-46C9-8C18-49E982070EE2}">
  <dimension ref="A1:J32"/>
  <sheetViews>
    <sheetView workbookViewId="0">
      <selection activeCell="A3" sqref="A3:J3"/>
    </sheetView>
  </sheetViews>
  <sheetFormatPr baseColWidth="10" defaultRowHeight="14.5" x14ac:dyDescent="0.35"/>
  <cols>
    <col min="1" max="1" width="23.90625" customWidth="1"/>
    <col min="2" max="2" width="0.81640625" customWidth="1"/>
    <col min="3" max="3" width="11.6328125" customWidth="1"/>
    <col min="4" max="4" width="16.54296875" customWidth="1"/>
    <col min="5" max="5" width="10.453125" bestFit="1" customWidth="1"/>
    <col min="6" max="6" width="14.453125" customWidth="1"/>
    <col min="7" max="7" width="14.36328125" customWidth="1"/>
    <col min="8" max="9" width="10.453125" bestFit="1" customWidth="1"/>
    <col min="10" max="10" width="15.90625" bestFit="1" customWidth="1"/>
  </cols>
  <sheetData>
    <row r="1" spans="1:10" ht="18" x14ac:dyDescent="0.4">
      <c r="A1" s="106">
        <f>[2]Data!X1</f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18" x14ac:dyDescent="0.4">
      <c r="A2" s="107"/>
      <c r="B2" s="108"/>
      <c r="C2" s="107"/>
      <c r="D2" s="107"/>
      <c r="E2" s="107"/>
      <c r="F2" s="107"/>
      <c r="G2" s="107"/>
      <c r="H2" s="107"/>
      <c r="I2" s="107"/>
      <c r="J2" s="107"/>
    </row>
    <row r="3" spans="1:10" ht="18" x14ac:dyDescent="0.4">
      <c r="A3" s="109" t="s">
        <v>955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0" ht="18" x14ac:dyDescent="0.4">
      <c r="A4" s="109" t="s">
        <v>956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5" thickBot="1" x14ac:dyDescent="0.4">
      <c r="A5" s="110"/>
      <c r="B5" s="111"/>
      <c r="C5" s="110"/>
      <c r="D5" s="112"/>
      <c r="E5" s="112"/>
      <c r="F5" s="112"/>
      <c r="G5" s="112"/>
      <c r="H5" s="113"/>
      <c r="I5" s="113"/>
      <c r="J5" s="114" t="s">
        <v>957</v>
      </c>
    </row>
    <row r="6" spans="1:10" x14ac:dyDescent="0.35">
      <c r="A6" s="115" t="s">
        <v>958</v>
      </c>
      <c r="B6" s="116"/>
      <c r="C6" s="116"/>
      <c r="D6" s="116"/>
      <c r="E6" s="116"/>
      <c r="F6" s="116"/>
      <c r="G6" s="116"/>
      <c r="H6" s="116"/>
      <c r="I6" s="116"/>
      <c r="J6" s="117"/>
    </row>
    <row r="7" spans="1:10" x14ac:dyDescent="0.35">
      <c r="A7" s="118"/>
      <c r="B7" s="119"/>
      <c r="C7" s="120" t="s">
        <v>59</v>
      </c>
      <c r="D7" s="121" t="s">
        <v>959</v>
      </c>
      <c r="E7" s="121" t="s">
        <v>481</v>
      </c>
      <c r="F7" s="121" t="s">
        <v>488</v>
      </c>
      <c r="G7" s="121" t="s">
        <v>65</v>
      </c>
      <c r="H7" s="121" t="s">
        <v>960</v>
      </c>
      <c r="I7" s="122" t="s">
        <v>961</v>
      </c>
      <c r="J7" s="123" t="s">
        <v>962</v>
      </c>
    </row>
    <row r="8" spans="1:10" ht="15" thickBot="1" x14ac:dyDescent="0.4">
      <c r="A8" s="124"/>
      <c r="B8" s="125"/>
      <c r="C8" s="120"/>
      <c r="D8" s="121"/>
      <c r="E8" s="121"/>
      <c r="F8" s="121"/>
      <c r="G8" s="122"/>
      <c r="H8" s="122"/>
      <c r="I8" s="122"/>
      <c r="J8" s="123"/>
    </row>
    <row r="9" spans="1:10" x14ac:dyDescent="0.35">
      <c r="A9" s="126"/>
      <c r="B9" s="126"/>
      <c r="C9" s="127"/>
      <c r="D9" s="127"/>
      <c r="E9" s="127"/>
      <c r="F9" s="127"/>
      <c r="G9" s="127"/>
      <c r="H9" s="127"/>
      <c r="I9" s="128"/>
      <c r="J9" s="129"/>
    </row>
    <row r="10" spans="1:10" x14ac:dyDescent="0.35">
      <c r="A10" s="111"/>
      <c r="B10" s="111"/>
      <c r="C10" s="130">
        <v>311</v>
      </c>
      <c r="D10" s="130">
        <v>312</v>
      </c>
      <c r="E10" s="130">
        <v>313</v>
      </c>
      <c r="F10" s="130">
        <v>314</v>
      </c>
      <c r="G10" s="130">
        <v>315</v>
      </c>
      <c r="H10" s="130">
        <v>321</v>
      </c>
      <c r="I10" s="131">
        <v>322</v>
      </c>
      <c r="J10" s="132"/>
    </row>
    <row r="11" spans="1:10" x14ac:dyDescent="0.35">
      <c r="A11" s="139" t="s">
        <v>966</v>
      </c>
      <c r="B11" s="133"/>
      <c r="C11" s="134">
        <v>356.4</v>
      </c>
      <c r="D11" s="134">
        <v>0</v>
      </c>
      <c r="E11" s="134">
        <v>0</v>
      </c>
      <c r="F11" s="134">
        <v>0</v>
      </c>
      <c r="G11" s="134">
        <v>63235.13</v>
      </c>
      <c r="H11" s="134">
        <v>0</v>
      </c>
      <c r="I11" s="134">
        <v>0</v>
      </c>
      <c r="J11" s="134">
        <f>SUM(C11:I11)</f>
        <v>63591.53</v>
      </c>
    </row>
    <row r="12" spans="1:10" ht="15.5" x14ac:dyDescent="0.35">
      <c r="A12" s="135" t="s">
        <v>963</v>
      </c>
      <c r="B12" s="136"/>
      <c r="C12" s="137"/>
      <c r="D12" s="137"/>
      <c r="E12" s="137"/>
      <c r="F12" s="137"/>
      <c r="G12" s="137"/>
      <c r="H12" s="137"/>
      <c r="I12" s="137"/>
      <c r="J12" s="138"/>
    </row>
    <row r="13" spans="1:10" ht="28" hidden="1" x14ac:dyDescent="0.35">
      <c r="A13" s="139" t="s">
        <v>61</v>
      </c>
      <c r="B13" s="140"/>
      <c r="C13" s="141">
        <v>0</v>
      </c>
      <c r="D13" s="142">
        <v>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34">
        <f t="shared" ref="J13:J30" si="0">SUM(C13:I13)</f>
        <v>0</v>
      </c>
    </row>
    <row r="14" spans="1:10" ht="42" hidden="1" x14ac:dyDescent="0.35">
      <c r="A14" s="139" t="s">
        <v>472</v>
      </c>
      <c r="B14" s="140"/>
      <c r="C14" s="143">
        <v>0</v>
      </c>
      <c r="D14" s="142">
        <v>0</v>
      </c>
      <c r="E14" s="143">
        <v>0</v>
      </c>
      <c r="F14" s="143">
        <v>0</v>
      </c>
      <c r="G14" s="143">
        <v>0</v>
      </c>
      <c r="H14" s="143">
        <v>0</v>
      </c>
      <c r="I14" s="143">
        <v>0</v>
      </c>
      <c r="J14" s="134">
        <f t="shared" si="0"/>
        <v>0</v>
      </c>
    </row>
    <row r="15" spans="1:10" ht="28" hidden="1" x14ac:dyDescent="0.35">
      <c r="A15" s="139" t="s">
        <v>477</v>
      </c>
      <c r="B15" s="140"/>
      <c r="C15" s="143">
        <v>0</v>
      </c>
      <c r="D15" s="143">
        <v>0</v>
      </c>
      <c r="E15" s="143">
        <v>0</v>
      </c>
      <c r="F15" s="143">
        <v>0</v>
      </c>
      <c r="G15" s="143">
        <v>0</v>
      </c>
      <c r="H15" s="143">
        <v>0</v>
      </c>
      <c r="I15" s="143">
        <v>0</v>
      </c>
      <c r="J15" s="134">
        <f t="shared" si="0"/>
        <v>0</v>
      </c>
    </row>
    <row r="16" spans="1:10" ht="56" hidden="1" x14ac:dyDescent="0.35">
      <c r="A16" s="139" t="s">
        <v>479</v>
      </c>
      <c r="B16" s="140"/>
      <c r="C16" s="143">
        <v>0</v>
      </c>
      <c r="D16" s="143">
        <v>0</v>
      </c>
      <c r="E16" s="143">
        <v>0</v>
      </c>
      <c r="F16" s="143">
        <v>0</v>
      </c>
      <c r="G16" s="143">
        <v>0</v>
      </c>
      <c r="H16" s="143">
        <v>0</v>
      </c>
      <c r="I16" s="143">
        <v>0</v>
      </c>
      <c r="J16" s="134">
        <f t="shared" si="0"/>
        <v>0</v>
      </c>
    </row>
    <row r="17" spans="1:10" ht="28" hidden="1" x14ac:dyDescent="0.35">
      <c r="A17" s="139" t="s">
        <v>484</v>
      </c>
      <c r="B17" s="140"/>
      <c r="C17" s="143">
        <v>0</v>
      </c>
      <c r="D17" s="143">
        <v>0</v>
      </c>
      <c r="E17" s="143">
        <v>0</v>
      </c>
      <c r="F17" s="143">
        <v>0</v>
      </c>
      <c r="G17" s="143">
        <v>0</v>
      </c>
      <c r="H17" s="143">
        <v>0</v>
      </c>
      <c r="I17" s="143">
        <v>0</v>
      </c>
      <c r="J17" s="134">
        <f t="shared" si="0"/>
        <v>0</v>
      </c>
    </row>
    <row r="18" spans="1:10" ht="28" hidden="1" x14ac:dyDescent="0.35">
      <c r="A18" s="139" t="s">
        <v>486</v>
      </c>
      <c r="B18" s="140"/>
      <c r="C18" s="143">
        <v>0</v>
      </c>
      <c r="D18" s="143">
        <v>0</v>
      </c>
      <c r="E18" s="143">
        <v>0</v>
      </c>
      <c r="F18" s="143">
        <v>0</v>
      </c>
      <c r="G18" s="143">
        <v>0</v>
      </c>
      <c r="H18" s="143">
        <v>0</v>
      </c>
      <c r="I18" s="143">
        <v>0</v>
      </c>
      <c r="J18" s="134">
        <f t="shared" si="0"/>
        <v>0</v>
      </c>
    </row>
    <row r="19" spans="1:10" ht="70" hidden="1" x14ac:dyDescent="0.35">
      <c r="A19" s="139" t="s">
        <v>491</v>
      </c>
      <c r="B19" s="140"/>
      <c r="C19" s="143">
        <v>0</v>
      </c>
      <c r="D19" s="143">
        <v>0</v>
      </c>
      <c r="E19" s="143">
        <v>0</v>
      </c>
      <c r="F19" s="143">
        <v>0</v>
      </c>
      <c r="G19" s="143">
        <v>0</v>
      </c>
      <c r="H19" s="143">
        <v>0</v>
      </c>
      <c r="I19" s="143">
        <v>0</v>
      </c>
      <c r="J19" s="134">
        <f t="shared" si="0"/>
        <v>0</v>
      </c>
    </row>
    <row r="20" spans="1:10" ht="98" hidden="1" x14ac:dyDescent="0.35">
      <c r="A20" s="139" t="s">
        <v>493</v>
      </c>
      <c r="B20" s="144"/>
      <c r="C20" s="143">
        <v>0</v>
      </c>
      <c r="D20" s="143">
        <v>0</v>
      </c>
      <c r="E20" s="143">
        <v>0</v>
      </c>
      <c r="F20" s="143">
        <v>0</v>
      </c>
      <c r="G20" s="143">
        <v>0</v>
      </c>
      <c r="H20" s="143">
        <v>0</v>
      </c>
      <c r="I20" s="143">
        <v>0</v>
      </c>
      <c r="J20" s="134">
        <f t="shared" si="0"/>
        <v>0</v>
      </c>
    </row>
    <row r="21" spans="1:10" ht="140" hidden="1" x14ac:dyDescent="0.35">
      <c r="A21" s="139" t="s">
        <v>495</v>
      </c>
      <c r="B21" s="140"/>
      <c r="C21" s="143">
        <v>0</v>
      </c>
      <c r="D21" s="143">
        <v>0</v>
      </c>
      <c r="E21" s="143">
        <v>0</v>
      </c>
      <c r="F21" s="143">
        <v>0</v>
      </c>
      <c r="G21" s="143">
        <v>0</v>
      </c>
      <c r="H21" s="143">
        <v>0</v>
      </c>
      <c r="I21" s="143">
        <v>0</v>
      </c>
      <c r="J21" s="134">
        <f t="shared" si="0"/>
        <v>0</v>
      </c>
    </row>
    <row r="22" spans="1:10" ht="28" hidden="1" x14ac:dyDescent="0.35">
      <c r="A22" s="139" t="s">
        <v>497</v>
      </c>
      <c r="B22" s="145"/>
      <c r="C22" s="143">
        <v>0</v>
      </c>
      <c r="D22" s="143">
        <v>0</v>
      </c>
      <c r="E22" s="143">
        <v>0</v>
      </c>
      <c r="F22" s="143">
        <v>0</v>
      </c>
      <c r="G22" s="143">
        <v>0</v>
      </c>
      <c r="H22" s="143">
        <v>0</v>
      </c>
      <c r="I22" s="143">
        <v>0</v>
      </c>
      <c r="J22" s="134">
        <f t="shared" si="0"/>
        <v>0</v>
      </c>
    </row>
    <row r="23" spans="1:10" ht="70" hidden="1" x14ac:dyDescent="0.35">
      <c r="A23" s="139" t="s">
        <v>67</v>
      </c>
      <c r="B23" s="140"/>
      <c r="C23" s="143">
        <v>0</v>
      </c>
      <c r="D23" s="143">
        <v>0</v>
      </c>
      <c r="E23" s="143">
        <v>0</v>
      </c>
      <c r="F23" s="143">
        <v>0</v>
      </c>
      <c r="G23" s="146">
        <v>0</v>
      </c>
      <c r="H23" s="143">
        <v>0</v>
      </c>
      <c r="I23" s="143">
        <v>0</v>
      </c>
      <c r="J23" s="134">
        <f t="shared" si="0"/>
        <v>0</v>
      </c>
    </row>
    <row r="24" spans="1:10" x14ac:dyDescent="0.35">
      <c r="A24" s="139" t="s">
        <v>500</v>
      </c>
      <c r="B24" s="145"/>
      <c r="C24" s="143">
        <v>0</v>
      </c>
      <c r="D24" s="143">
        <v>0</v>
      </c>
      <c r="E24" s="143">
        <v>0</v>
      </c>
      <c r="F24" s="143">
        <v>0</v>
      </c>
      <c r="G24" s="146">
        <v>86215.65</v>
      </c>
      <c r="H24" s="143">
        <v>0</v>
      </c>
      <c r="I24" s="143">
        <v>0</v>
      </c>
      <c r="J24" s="134">
        <f t="shared" si="0"/>
        <v>86215.65</v>
      </c>
    </row>
    <row r="25" spans="1:10" ht="154" hidden="1" x14ac:dyDescent="0.35">
      <c r="A25" s="139" t="s">
        <v>507</v>
      </c>
      <c r="B25" s="140"/>
      <c r="C25" s="143">
        <v>0</v>
      </c>
      <c r="D25" s="143">
        <v>0</v>
      </c>
      <c r="E25" s="143">
        <v>0</v>
      </c>
      <c r="F25" s="143">
        <v>0</v>
      </c>
      <c r="G25" s="143">
        <v>0</v>
      </c>
      <c r="H25" s="143">
        <v>0</v>
      </c>
      <c r="I25" s="143">
        <v>0</v>
      </c>
      <c r="J25" s="134">
        <f t="shared" si="0"/>
        <v>0</v>
      </c>
    </row>
    <row r="26" spans="1:10" ht="70" hidden="1" x14ac:dyDescent="0.35">
      <c r="A26" s="139" t="s">
        <v>509</v>
      </c>
      <c r="B26" s="147"/>
      <c r="C26" s="143">
        <v>0</v>
      </c>
      <c r="D26" s="143">
        <v>0</v>
      </c>
      <c r="E26" s="143">
        <v>0</v>
      </c>
      <c r="F26" s="143">
        <v>0</v>
      </c>
      <c r="G26" s="143">
        <v>0</v>
      </c>
      <c r="H26" s="143">
        <v>0</v>
      </c>
      <c r="I26" s="143">
        <v>0</v>
      </c>
      <c r="J26" s="134">
        <f t="shared" si="0"/>
        <v>0</v>
      </c>
    </row>
    <row r="27" spans="1:10" ht="84" hidden="1" x14ac:dyDescent="0.35">
      <c r="A27" s="139" t="s">
        <v>514</v>
      </c>
      <c r="B27" s="147"/>
      <c r="C27" s="143">
        <v>0</v>
      </c>
      <c r="D27" s="143">
        <v>0</v>
      </c>
      <c r="E27" s="143">
        <v>0</v>
      </c>
      <c r="F27" s="143">
        <v>0</v>
      </c>
      <c r="G27" s="143">
        <v>0</v>
      </c>
      <c r="H27" s="143">
        <v>0</v>
      </c>
      <c r="I27" s="143">
        <v>0</v>
      </c>
      <c r="J27" s="134">
        <f t="shared" si="0"/>
        <v>0</v>
      </c>
    </row>
    <row r="28" spans="1:10" ht="126" hidden="1" x14ac:dyDescent="0.35">
      <c r="A28" s="139" t="s">
        <v>516</v>
      </c>
      <c r="B28" s="147"/>
      <c r="C28" s="143">
        <v>0</v>
      </c>
      <c r="D28" s="143">
        <v>0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34">
        <f t="shared" si="0"/>
        <v>0</v>
      </c>
    </row>
    <row r="29" spans="1:10" ht="112" hidden="1" x14ac:dyDescent="0.35">
      <c r="A29" s="139" t="s">
        <v>518</v>
      </c>
      <c r="B29" s="147"/>
      <c r="C29" s="143">
        <v>0</v>
      </c>
      <c r="D29" s="143">
        <v>0</v>
      </c>
      <c r="E29" s="143">
        <v>0</v>
      </c>
      <c r="F29" s="143">
        <v>0</v>
      </c>
      <c r="G29" s="143">
        <v>0</v>
      </c>
      <c r="H29" s="143">
        <v>0</v>
      </c>
      <c r="I29" s="143">
        <v>0</v>
      </c>
      <c r="J29" s="134">
        <f t="shared" si="0"/>
        <v>0</v>
      </c>
    </row>
    <row r="30" spans="1:10" ht="112" hidden="1" x14ac:dyDescent="0.35">
      <c r="A30" s="139" t="s">
        <v>520</v>
      </c>
      <c r="B30" s="147"/>
      <c r="C30" s="143">
        <v>0</v>
      </c>
      <c r="D30" s="143">
        <v>0</v>
      </c>
      <c r="E30" s="143">
        <v>0</v>
      </c>
      <c r="F30" s="143">
        <v>0</v>
      </c>
      <c r="G30" s="143">
        <v>0</v>
      </c>
      <c r="H30" s="143">
        <v>0</v>
      </c>
      <c r="I30" s="143">
        <v>0</v>
      </c>
      <c r="J30" s="134">
        <f t="shared" si="0"/>
        <v>0</v>
      </c>
    </row>
    <row r="31" spans="1:10" ht="31" x14ac:dyDescent="0.35">
      <c r="A31" s="148" t="s">
        <v>964</v>
      </c>
      <c r="B31" s="149"/>
      <c r="C31" s="150">
        <f>SUM(C13:C30)</f>
        <v>0</v>
      </c>
      <c r="D31" s="150">
        <f t="shared" ref="D31:J31" si="1">SUM(D13:D30)</f>
        <v>0</v>
      </c>
      <c r="E31" s="150">
        <f t="shared" si="1"/>
        <v>0</v>
      </c>
      <c r="F31" s="150">
        <f t="shared" si="1"/>
        <v>0</v>
      </c>
      <c r="G31" s="150">
        <f t="shared" si="1"/>
        <v>86215.65</v>
      </c>
      <c r="H31" s="150">
        <f t="shared" si="1"/>
        <v>0</v>
      </c>
      <c r="I31" s="150">
        <f t="shared" si="1"/>
        <v>0</v>
      </c>
      <c r="J31" s="150">
        <f t="shared" si="1"/>
        <v>86215.65</v>
      </c>
    </row>
    <row r="32" spans="1:10" ht="15.5" x14ac:dyDescent="0.35">
      <c r="A32" s="151" t="s">
        <v>965</v>
      </c>
      <c r="B32" s="152"/>
      <c r="C32" s="150">
        <f>+C31+C11+C12</f>
        <v>356.4</v>
      </c>
      <c r="D32" s="150">
        <f t="shared" ref="D32:J32" si="2">+D31+D11+D12</f>
        <v>0</v>
      </c>
      <c r="E32" s="150">
        <f t="shared" si="2"/>
        <v>0</v>
      </c>
      <c r="F32" s="150">
        <f t="shared" si="2"/>
        <v>0</v>
      </c>
      <c r="G32" s="150">
        <f t="shared" si="2"/>
        <v>149450.78</v>
      </c>
      <c r="H32" s="150">
        <f t="shared" si="2"/>
        <v>0</v>
      </c>
      <c r="I32" s="150">
        <f t="shared" si="2"/>
        <v>0</v>
      </c>
      <c r="J32" s="150">
        <f t="shared" si="2"/>
        <v>149807.18</v>
      </c>
    </row>
  </sheetData>
  <protectedRanges>
    <protectedRange sqref="C11:I30" name="Rango1_1"/>
  </protectedRanges>
  <mergeCells count="14">
    <mergeCell ref="G7:G8"/>
    <mergeCell ref="H7:H8"/>
    <mergeCell ref="I7:I8"/>
    <mergeCell ref="J7:J8"/>
    <mergeCell ref="A1:J1"/>
    <mergeCell ref="A3:J3"/>
    <mergeCell ref="A4:J4"/>
    <mergeCell ref="A6:A8"/>
    <mergeCell ref="B6:I6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BalanceComprobacion</vt:lpstr>
      <vt:lpstr>Balance Situacion Financiera</vt:lpstr>
      <vt:lpstr>Estado de Rendimientos</vt:lpstr>
      <vt:lpstr>Estado Flujo de Efectivo</vt:lpstr>
      <vt:lpstr>Estados Cambios en patrimnio</vt:lpstr>
      <vt:lpstr>BalanceComprobacion!Área_de_impresión</vt:lpstr>
      <vt:lpstr>BalanceComprobacion!Títulos_a_imprimir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Ileana Vargas</dc:creator>
  <cp:lastModifiedBy>Karla Z V</cp:lastModifiedBy>
  <cp:lastPrinted>2018-02-16T00:14:12Z</cp:lastPrinted>
  <dcterms:created xsi:type="dcterms:W3CDTF">2015-07-07T21:12:13Z</dcterms:created>
  <dcterms:modified xsi:type="dcterms:W3CDTF">2018-02-21T08:50:25Z</dcterms:modified>
</cp:coreProperties>
</file>