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045"/>
  </bookViews>
  <sheets>
    <sheet name="Balanza de Comprobacion " sheetId="1" r:id="rId1"/>
    <sheet name="Estado de Situacion Financiera" sheetId="2" r:id="rId2"/>
    <sheet name="Estado de Rendimientos Financie" sheetId="3" r:id="rId3"/>
    <sheet name="Estado Flujo de Efectivo" sheetId="5" r:id="rId4"/>
    <sheet name="Estado Cambio en Patriminio" sheetId="4" r:id="rId5"/>
  </sheets>
  <externalReferences>
    <externalReference r:id="rId6"/>
    <externalReference r:id="rId7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3" l="1"/>
  <c r="A3" i="5"/>
  <c r="A1" i="3"/>
  <c r="A1" i="5"/>
  <c r="E44" i="5"/>
  <c r="D44" i="5"/>
  <c r="E40" i="5"/>
  <c r="E48" i="5"/>
  <c r="D40" i="5"/>
  <c r="D48" i="5"/>
  <c r="E25" i="5"/>
  <c r="E31" i="5"/>
  <c r="E37" i="5" s="1"/>
  <c r="D25" i="5"/>
  <c r="D31" i="5"/>
  <c r="D37" i="5" s="1"/>
  <c r="E16" i="5"/>
  <c r="E15" i="5"/>
  <c r="E7" i="5" s="1"/>
  <c r="E22" i="5" s="1"/>
  <c r="E50" i="5" s="1"/>
  <c r="E54" i="5" s="1"/>
  <c r="D53" i="5" s="1"/>
  <c r="D16" i="5"/>
  <c r="D15" i="5"/>
  <c r="D7" i="5" s="1"/>
  <c r="D22" i="5" s="1"/>
  <c r="D50" i="5" s="1"/>
  <c r="AA2" i="5"/>
  <c r="AD2" i="5" s="1"/>
  <c r="B1" i="4"/>
  <c r="J31" i="4"/>
  <c r="J32" i="4"/>
  <c r="I31" i="4"/>
  <c r="I32" i="4"/>
  <c r="H31" i="4"/>
  <c r="H32" i="4"/>
  <c r="G31" i="4"/>
  <c r="G32" i="4"/>
  <c r="F31" i="4"/>
  <c r="F32" i="4"/>
  <c r="E31" i="4"/>
  <c r="E32" i="4"/>
  <c r="D31" i="4"/>
  <c r="D32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31" i="4"/>
  <c r="K11" i="4"/>
  <c r="K32" i="4"/>
  <c r="E225" i="3"/>
  <c r="E222" i="3"/>
  <c r="E215" i="3"/>
  <c r="E210" i="3"/>
  <c r="E206" i="3"/>
  <c r="E197" i="3"/>
  <c r="E194" i="3"/>
  <c r="E191" i="3"/>
  <c r="E184" i="3"/>
  <c r="E179" i="3"/>
  <c r="E173" i="3"/>
  <c r="E170" i="3"/>
  <c r="E166" i="3"/>
  <c r="E163" i="3"/>
  <c r="E160" i="3"/>
  <c r="E154" i="3"/>
  <c r="E144" i="3"/>
  <c r="E135" i="3"/>
  <c r="E229" i="3"/>
  <c r="D225" i="3"/>
  <c r="D222" i="3"/>
  <c r="D215" i="3"/>
  <c r="D210" i="3"/>
  <c r="D206" i="3"/>
  <c r="D197" i="3"/>
  <c r="D194" i="3"/>
  <c r="D191" i="3"/>
  <c r="D184" i="3"/>
  <c r="D179" i="3"/>
  <c r="D173" i="3"/>
  <c r="D170" i="3"/>
  <c r="D166" i="3"/>
  <c r="D163" i="3"/>
  <c r="D160" i="3"/>
  <c r="D154" i="3"/>
  <c r="D144" i="3"/>
  <c r="D135" i="3"/>
  <c r="D229" i="3"/>
  <c r="E128" i="3"/>
  <c r="E125" i="3"/>
  <c r="E120" i="3"/>
  <c r="E116" i="3"/>
  <c r="E110" i="3"/>
  <c r="E107" i="3"/>
  <c r="E100" i="3"/>
  <c r="E95" i="3"/>
  <c r="E91" i="3"/>
  <c r="E83" i="3"/>
  <c r="E79" i="3"/>
  <c r="E75" i="3"/>
  <c r="E72" i="3"/>
  <c r="E62" i="3"/>
  <c r="E59" i="3"/>
  <c r="E55" i="3"/>
  <c r="E52" i="3"/>
  <c r="E49" i="3"/>
  <c r="E46" i="3"/>
  <c r="E41" i="3"/>
  <c r="E38" i="3"/>
  <c r="E34" i="3"/>
  <c r="E31" i="3"/>
  <c r="E27" i="3"/>
  <c r="E23" i="3"/>
  <c r="E16" i="3"/>
  <c r="E11" i="3"/>
  <c r="E130" i="3"/>
  <c r="E230" i="3"/>
  <c r="E232" i="3"/>
  <c r="D128" i="3"/>
  <c r="D125" i="3"/>
  <c r="D120" i="3"/>
  <c r="D116" i="3"/>
  <c r="D110" i="3"/>
  <c r="D107" i="3"/>
  <c r="D100" i="3"/>
  <c r="D95" i="3"/>
  <c r="D91" i="3"/>
  <c r="D83" i="3"/>
  <c r="D79" i="3"/>
  <c r="D75" i="3"/>
  <c r="D72" i="3"/>
  <c r="D62" i="3"/>
  <c r="D59" i="3"/>
  <c r="D55" i="3"/>
  <c r="D52" i="3"/>
  <c r="D49" i="3"/>
  <c r="D46" i="3"/>
  <c r="D41" i="3"/>
  <c r="D38" i="3"/>
  <c r="D34" i="3"/>
  <c r="D31" i="3"/>
  <c r="D27" i="3"/>
  <c r="D23" i="3"/>
  <c r="D16" i="3"/>
  <c r="D11" i="3"/>
  <c r="D130" i="3"/>
  <c r="B5" i="1"/>
  <c r="B3" i="1"/>
  <c r="E178" i="2"/>
  <c r="E175" i="2"/>
  <c r="E171" i="2"/>
  <c r="E166" i="2"/>
  <c r="E163" i="2"/>
  <c r="E160" i="2"/>
  <c r="E157" i="2"/>
  <c r="E183" i="2"/>
  <c r="D178" i="2"/>
  <c r="D175" i="2"/>
  <c r="D172" i="2"/>
  <c r="D171" i="2"/>
  <c r="D166" i="2"/>
  <c r="D163" i="2"/>
  <c r="D160" i="2"/>
  <c r="D157" i="2"/>
  <c r="E146" i="2"/>
  <c r="E143" i="2"/>
  <c r="E140" i="2"/>
  <c r="E136" i="2"/>
  <c r="E128" i="2"/>
  <c r="E150" i="2"/>
  <c r="D146" i="2"/>
  <c r="D143" i="2"/>
  <c r="D140" i="2"/>
  <c r="D136" i="2"/>
  <c r="D128" i="2"/>
  <c r="D150" i="2"/>
  <c r="E121" i="2"/>
  <c r="E118" i="2"/>
  <c r="E113" i="2"/>
  <c r="E107" i="2"/>
  <c r="E96" i="2"/>
  <c r="E125" i="2"/>
  <c r="D121" i="2"/>
  <c r="D118" i="2"/>
  <c r="D113" i="2"/>
  <c r="D107" i="2"/>
  <c r="D96" i="2"/>
  <c r="D125" i="2"/>
  <c r="E84" i="2"/>
  <c r="D84" i="2"/>
  <c r="E79" i="2"/>
  <c r="D79" i="2"/>
  <c r="D72" i="2"/>
  <c r="D62" i="2"/>
  <c r="D54" i="2"/>
  <c r="D48" i="2"/>
  <c r="D88" i="2"/>
  <c r="E72" i="2"/>
  <c r="E62" i="2"/>
  <c r="E54" i="2"/>
  <c r="E48" i="2"/>
  <c r="E88" i="2"/>
  <c r="E41" i="2"/>
  <c r="E35" i="2"/>
  <c r="E19" i="2"/>
  <c r="E13" i="2"/>
  <c r="E10" i="2"/>
  <c r="E45" i="2"/>
  <c r="E89" i="2"/>
  <c r="D41" i="2"/>
  <c r="D35" i="2"/>
  <c r="D19" i="2"/>
  <c r="D13" i="2"/>
  <c r="D10" i="2"/>
  <c r="D45" i="2"/>
  <c r="D230" i="3"/>
  <c r="D232" i="3"/>
  <c r="E151" i="2"/>
  <c r="E184" i="2"/>
  <c r="E185" i="2"/>
  <c r="D89" i="2"/>
  <c r="D151" i="2"/>
  <c r="D183" i="2"/>
  <c r="D184" i="2"/>
  <c r="D185" i="2"/>
  <c r="G169" i="1"/>
  <c r="F127" i="1"/>
  <c r="G127" i="1"/>
  <c r="G125" i="1"/>
  <c r="D124" i="1"/>
  <c r="E124" i="1"/>
  <c r="G124" i="1"/>
  <c r="F124" i="1"/>
  <c r="G122" i="1"/>
  <c r="F122" i="1"/>
  <c r="E122" i="1"/>
  <c r="D122" i="1"/>
  <c r="D121" i="1"/>
  <c r="G121" i="1"/>
  <c r="F121" i="1"/>
  <c r="E121" i="1"/>
  <c r="F126" i="1"/>
  <c r="G126" i="1"/>
  <c r="B11" i="4"/>
  <c r="D54" i="5" l="1"/>
  <c r="AB2" i="5"/>
  <c r="AC2" i="5"/>
</calcChain>
</file>

<file path=xl/sharedStrings.xml><?xml version="1.0" encoding="utf-8"?>
<sst xmlns="http://schemas.openxmlformats.org/spreadsheetml/2006/main" count="1456" uniqueCount="1112">
  <si>
    <t>Balance de Comprobación</t>
  </si>
  <si>
    <t>Moneda: CRC</t>
  </si>
  <si>
    <t>Código Institucional:</t>
  </si>
  <si>
    <t>CODIGO SEGMENTO</t>
  </si>
  <si>
    <t>CUENTA (REPORTAR MÁXIMO A NIVEL 8)</t>
  </si>
  <si>
    <t>NOMBRE CUENTA</t>
  </si>
  <si>
    <t>SALDO INICIAL</t>
  </si>
  <si>
    <t>DEBITOS PERIODO</t>
  </si>
  <si>
    <t>CREDITOS PERIODO</t>
  </si>
  <si>
    <t>SALDO FINAL</t>
  </si>
  <si>
    <t>3.1</t>
  </si>
  <si>
    <t>1.</t>
  </si>
  <si>
    <t>ACTIVO</t>
  </si>
  <si>
    <t>1.1.</t>
  </si>
  <si>
    <t>Activo Corriente</t>
  </si>
  <si>
    <t>1.1.1.</t>
  </si>
  <si>
    <t>Efectivo y equivalentes de efectivo</t>
  </si>
  <si>
    <t>1.1.1.01.</t>
  </si>
  <si>
    <t>Efectivo</t>
  </si>
  <si>
    <t>1.1.1.01.02.</t>
  </si>
  <si>
    <t>Depósitos bancarios</t>
  </si>
  <si>
    <t>1.1.1.01.02.02.</t>
  </si>
  <si>
    <t>Depósitos bancarios en el sector público interno</t>
  </si>
  <si>
    <t>1.1.1.01.02.02.2.</t>
  </si>
  <si>
    <t>Cuentas corrientes en el sector público interno</t>
  </si>
  <si>
    <t>1.1.1.01.02.02.2.21103</t>
  </si>
  <si>
    <t>1.1.1.01.02.02.3.</t>
  </si>
  <si>
    <t>Caja Única</t>
  </si>
  <si>
    <t>1.1.1.01.02.02.3.11206</t>
  </si>
  <si>
    <t xml:space="preserve">Ministerio de Hacienda (MHD)  </t>
  </si>
  <si>
    <t>1.1.3.</t>
  </si>
  <si>
    <t>Cuentas a cobrar a corto plazo</t>
  </si>
  <si>
    <t>1.1.3.04.</t>
  </si>
  <si>
    <t>Servicios y derechos a cobrar a corto plazo</t>
  </si>
  <si>
    <t>1.1.3.04.02.</t>
  </si>
  <si>
    <t>Derechos administrativos a cobrar c/p</t>
  </si>
  <si>
    <t>1.1.3.04.02.99.</t>
  </si>
  <si>
    <t>Otros derechos administrativos a cobrar c/p</t>
  </si>
  <si>
    <t>1.1.3.06.</t>
  </si>
  <si>
    <t>Transferencias a cobrar a corto plazo</t>
  </si>
  <si>
    <t>1.1.3.06.02.</t>
  </si>
  <si>
    <t>Transferencias del sector público interno a cobrar c/p</t>
  </si>
  <si>
    <t>1.1.3.06.02.01.</t>
  </si>
  <si>
    <t>Transferencias del Gobierno Central a cobrar c/p</t>
  </si>
  <si>
    <t>1.1.3.06.02.01.0</t>
  </si>
  <si>
    <t>1.1.3.06.02.01.0.11211</t>
  </si>
  <si>
    <t>1.1.3.06.02.02.</t>
  </si>
  <si>
    <t>Transferencias de Órganos Desconcentrados a cobrar c/p</t>
  </si>
  <si>
    <t>1.1.3.06.02.02.0</t>
  </si>
  <si>
    <t>1.1.3.06.02.02.0.11671</t>
  </si>
  <si>
    <t>Junta de Proteccion Social</t>
  </si>
  <si>
    <t>1.1.3.06.02.02.0.21103</t>
  </si>
  <si>
    <t>BNCR</t>
  </si>
  <si>
    <t>1.2.</t>
  </si>
  <si>
    <t>Activo No Corriente</t>
  </si>
  <si>
    <t>1.2.3.</t>
  </si>
  <si>
    <t>Cuentas a cobrar a largo plazo</t>
  </si>
  <si>
    <t>1.2.3.08.</t>
  </si>
  <si>
    <t>Documentos por cobrar a LP</t>
  </si>
  <si>
    <t>1.2.3.08.99</t>
  </si>
  <si>
    <t>Otros documentos por cobrar</t>
  </si>
  <si>
    <t>1.2.3.08.99.99.</t>
  </si>
  <si>
    <t>Otros documentos por cobrar interns l/p</t>
  </si>
  <si>
    <t>1.2.3.08.99.99.1.</t>
  </si>
  <si>
    <t>Otros doc. Internos l/p</t>
  </si>
  <si>
    <t>1.2.3.99.</t>
  </si>
  <si>
    <t>1.2.3.99.08</t>
  </si>
  <si>
    <t>1.2.3.99.08.99.</t>
  </si>
  <si>
    <t>1.2.5.</t>
  </si>
  <si>
    <t>Bienes no concesionados</t>
  </si>
  <si>
    <t>1.2.5.01.</t>
  </si>
  <si>
    <t>Propiedades, planta y equipos explotados</t>
  </si>
  <si>
    <t>1.2.5.01.01.</t>
  </si>
  <si>
    <t>Tierras y terrenos</t>
  </si>
  <si>
    <t>1.2.5.01.01.99.</t>
  </si>
  <si>
    <t>Terrenos para construcción de edificios</t>
  </si>
  <si>
    <t>1.2.5.01.01.99.6.</t>
  </si>
  <si>
    <t>Valores de origen</t>
  </si>
  <si>
    <t>1.2.5.01.02.</t>
  </si>
  <si>
    <t>Edificios</t>
  </si>
  <si>
    <t>1.2.5.01.02.99.</t>
  </si>
  <si>
    <t>Edificios de oficinas y atención al público</t>
  </si>
  <si>
    <t>1.2.5.01.02.99.1.</t>
  </si>
  <si>
    <t>1.2.5.01.02.99.3.</t>
  </si>
  <si>
    <t>Depreciaciones acumuladas *</t>
  </si>
  <si>
    <t>1.2.5.01.03.</t>
  </si>
  <si>
    <t>Maquinaria y equipos para la producción</t>
  </si>
  <si>
    <t>1.2.5.01.03.99.</t>
  </si>
  <si>
    <t>Otras maquinarias y equipos para la producción</t>
  </si>
  <si>
    <t>1.2.5.01.03.99.1.</t>
  </si>
  <si>
    <t>1.2.5.01.03.99.3.</t>
  </si>
  <si>
    <t>1.2.5.01.04.</t>
  </si>
  <si>
    <t>Equipos de transporte, tracción y elevación</t>
  </si>
  <si>
    <t>1.2.5.01.04.99.</t>
  </si>
  <si>
    <t>Otros equipos de transporte</t>
  </si>
  <si>
    <t>1.2.5.01.04.99.1.</t>
  </si>
  <si>
    <t>1.2.5.01.04.99.3.</t>
  </si>
  <si>
    <t>1.2.5.01.05.</t>
  </si>
  <si>
    <t>Equipos de comunicación</t>
  </si>
  <si>
    <t>1.2.5.01.05.99.</t>
  </si>
  <si>
    <t>Otros equipos de comunicación</t>
  </si>
  <si>
    <t>1.2.5.01.05.99.1.</t>
  </si>
  <si>
    <t>1.2.5.01.05.99.3.</t>
  </si>
  <si>
    <t>1.2.5.01.06.</t>
  </si>
  <si>
    <t>Equipos y mobiliario de oficina</t>
  </si>
  <si>
    <t>1.2.5.01.06.99.</t>
  </si>
  <si>
    <t>Otros equipos y mobiliario</t>
  </si>
  <si>
    <t>1.2.5.01.06.99.1.</t>
  </si>
  <si>
    <t>1.2.5.01.06.99.2.</t>
  </si>
  <si>
    <t>1.2.5.01.07.</t>
  </si>
  <si>
    <t>Equipos para computación</t>
  </si>
  <si>
    <t>1.2.5.01.07.99.</t>
  </si>
  <si>
    <t>Otros equipos de cómputo</t>
  </si>
  <si>
    <t>1.2.5.01.07.99.1.</t>
  </si>
  <si>
    <t>1.2.5.01.07.99.3.</t>
  </si>
  <si>
    <t>1.2.5.01.08.</t>
  </si>
  <si>
    <t>Equipos sanitarios, de laboratorio e investigación</t>
  </si>
  <si>
    <t>1.2.5.01.08.99.</t>
  </si>
  <si>
    <t>Otros equipos sanitarios y de laboratorio</t>
  </si>
  <si>
    <t>1.2.5.01.08.99.1.</t>
  </si>
  <si>
    <t>1.2.5.01.08.99.3.</t>
  </si>
  <si>
    <t>1.2.5.01.09.</t>
  </si>
  <si>
    <t>Equipos y mobiliario educacional, deportivo y recreativo</t>
  </si>
  <si>
    <t>1.2.5.01.09.99.</t>
  </si>
  <si>
    <t>Otros equipos educacionales, deportivos y recreativos</t>
  </si>
  <si>
    <t>1.2.5.01.09.99.1.</t>
  </si>
  <si>
    <t>1.2.5.01.09.99.3.</t>
  </si>
  <si>
    <t>1.2.5.01.99.</t>
  </si>
  <si>
    <t>Maquinarias, equipos y mobiliarios diversos</t>
  </si>
  <si>
    <t>1.2.5.01.99.99.</t>
  </si>
  <si>
    <t>Otras maquinarias, equipos y mobiliarios diversos</t>
  </si>
  <si>
    <t>1.2.5.01.99.99.1.</t>
  </si>
  <si>
    <t>1.2.5.01.99.99.3.</t>
  </si>
  <si>
    <t>1.2.7.</t>
  </si>
  <si>
    <t>Inversiones patrimoniales - Método de participación</t>
  </si>
  <si>
    <t>1.2.7.04.</t>
  </si>
  <si>
    <t>Inversiones patrimoniales en fideicomisos</t>
  </si>
  <si>
    <t>1.2.7.04.99.</t>
  </si>
  <si>
    <t>Inversiones patrimoniales en otros fideicomisos l/p</t>
  </si>
  <si>
    <t>2.</t>
  </si>
  <si>
    <t>PASIVO</t>
  </si>
  <si>
    <t>2.1.</t>
  </si>
  <si>
    <t>Pasivo Corriente</t>
  </si>
  <si>
    <t>2.1.1.</t>
  </si>
  <si>
    <t>Deudas a corto plazo</t>
  </si>
  <si>
    <t>2.1.1.02.</t>
  </si>
  <si>
    <t>Deudas sociales y fiscales a corto plazo</t>
  </si>
  <si>
    <t>2.1.1.02.02.</t>
  </si>
  <si>
    <t>Deudas fiscales c/p</t>
  </si>
  <si>
    <t>2.1.1.02.02.02.</t>
  </si>
  <si>
    <t>Retenciones de impuestos nacionales a pagar c/p</t>
  </si>
  <si>
    <t>2.1.1.02.02.02.0</t>
  </si>
  <si>
    <t>2.1.1.02.02.02.0.11206</t>
  </si>
  <si>
    <t>2.1.1.03.</t>
  </si>
  <si>
    <t>Transferencias a pagar a corto plazo</t>
  </si>
  <si>
    <t>2.1.1.03.02.</t>
  </si>
  <si>
    <t>Transferencias al sector público interno a pagar c/p</t>
  </si>
  <si>
    <t>2.1.1.03.02.01.</t>
  </si>
  <si>
    <t>Transferencias al Gobierno Central a pagar c/p</t>
  </si>
  <si>
    <t>2.1.1.03.02.01.0.11206</t>
  </si>
  <si>
    <t>2.1.1.03.02.02.</t>
  </si>
  <si>
    <t>Transferencias a Órganos Desconcentrados a pagar c/p</t>
  </si>
  <si>
    <t>2.1.1.03.02.02.0</t>
  </si>
  <si>
    <t>2.1.1.03.02.02.0.21103</t>
  </si>
  <si>
    <t>2.1.1.03.02.02.0.11554</t>
  </si>
  <si>
    <t>2.1.1.04</t>
  </si>
  <si>
    <t>Documentos por pagar c/´P</t>
  </si>
  <si>
    <t>2.1.1.04.04</t>
  </si>
  <si>
    <t>Documentos a pagar otros servicios c/p</t>
  </si>
  <si>
    <t>2.1.1.04.04.99</t>
  </si>
  <si>
    <t>Documentos a pagar por otros servicios</t>
  </si>
  <si>
    <t>2.1.1.04.04.99.1</t>
  </si>
  <si>
    <t>Deposito en garanatia del sector privado</t>
  </si>
  <si>
    <t>2.1.3</t>
  </si>
  <si>
    <t>Fondos a terceros</t>
  </si>
  <si>
    <t>2.1.3.03.</t>
  </si>
  <si>
    <t>Depositos en garantia</t>
  </si>
  <si>
    <t>2.1.3.03.01</t>
  </si>
  <si>
    <t>Depositos en garantia sector privado interno</t>
  </si>
  <si>
    <t>2.1.3.03.01.02</t>
  </si>
  <si>
    <t>Depositos en garantia empresas privadas</t>
  </si>
  <si>
    <t>2.1.3.03.01.02.2</t>
  </si>
  <si>
    <t>2.1.4</t>
  </si>
  <si>
    <t>Provisiones y reservas tecnicas</t>
  </si>
  <si>
    <t>2.1.4.01.</t>
  </si>
  <si>
    <t>Provision a corto plazo</t>
  </si>
  <si>
    <t>2.1.4.01.01</t>
  </si>
  <si>
    <t>Provisiones para otros litigios y demandas c/p</t>
  </si>
  <si>
    <t>2.1.4.01.01.99</t>
  </si>
  <si>
    <t xml:space="preserve">Fondos del gobierno central en la Caja Única </t>
  </si>
  <si>
    <t>2.1.9.</t>
  </si>
  <si>
    <t>Otros pasivos a corto plazo</t>
  </si>
  <si>
    <t>2.1.9.02.</t>
  </si>
  <si>
    <t>Instrumentos Derivados a pagar a corto plazo</t>
  </si>
  <si>
    <t>2.1.9.02.02.</t>
  </si>
  <si>
    <t>Instrumentos derivados del sector público interno c/p</t>
  </si>
  <si>
    <t>2.1.9.02.02.01.</t>
  </si>
  <si>
    <t>Contratos a término y futuros del sector público interno c/p</t>
  </si>
  <si>
    <t>2.1.9.02.02.01.0</t>
  </si>
  <si>
    <t>2.1.9.02.02.01.0.21103</t>
  </si>
  <si>
    <t>Fideicomiso 872 MS/CTAMS/BNCR</t>
  </si>
  <si>
    <t>3.</t>
  </si>
  <si>
    <t>PATRIMONIO</t>
  </si>
  <si>
    <t>3.1.</t>
  </si>
  <si>
    <t>Patrimonio público</t>
  </si>
  <si>
    <t>3.1.1.</t>
  </si>
  <si>
    <t>Capital</t>
  </si>
  <si>
    <t>3.1.1.01</t>
  </si>
  <si>
    <t>Capital inicial</t>
  </si>
  <si>
    <t>3.1.1.0.01</t>
  </si>
  <si>
    <t>3.1.1.02.</t>
  </si>
  <si>
    <t>Incorporaciones al capital</t>
  </si>
  <si>
    <t>3.1.1.02.01.</t>
  </si>
  <si>
    <t>Incorporaciones al capital a valores históricos</t>
  </si>
  <si>
    <t>3.1.5.</t>
  </si>
  <si>
    <t>Resultados acumulados</t>
  </si>
  <si>
    <t>3.1.5.01.</t>
  </si>
  <si>
    <t>Resultados acumulados de ejercicios anteriores</t>
  </si>
  <si>
    <t>3.1.5.01.01.</t>
  </si>
  <si>
    <t>Resultados de ejercicios anteriores</t>
  </si>
  <si>
    <t>3.1.5.01.02.</t>
  </si>
  <si>
    <t>Ajuste de resultados de ejercicios anteriores</t>
  </si>
  <si>
    <t>3.1.5.01.02.01.</t>
  </si>
  <si>
    <t>Ajustes  de Capital</t>
  </si>
  <si>
    <t>3.1.5.01.02.01.1.</t>
  </si>
  <si>
    <t>Ajuste por corrección de errores realizados retroactivamente</t>
  </si>
  <si>
    <t>4.</t>
  </si>
  <si>
    <t>INGRESOS</t>
  </si>
  <si>
    <t>4.9.</t>
  </si>
  <si>
    <t>Otros Ingresos</t>
  </si>
  <si>
    <t>4.9.1</t>
  </si>
  <si>
    <t xml:space="preserve">Resultados positivos por tenencia y por exposion </t>
  </si>
  <si>
    <t>4.9.1.01</t>
  </si>
  <si>
    <t>Diferencias de cambio positivos activo</t>
  </si>
  <si>
    <t>4.9.1.01.01</t>
  </si>
  <si>
    <t>Diferencias de cambio positivas por efectivo</t>
  </si>
  <si>
    <t>4.9.1.01.01.02</t>
  </si>
  <si>
    <t>Diferencias de cambio por depositos bancarios</t>
  </si>
  <si>
    <t>4.9.1.01.01.02.2</t>
  </si>
  <si>
    <t>5.</t>
  </si>
  <si>
    <t>GASTOS</t>
  </si>
  <si>
    <t>5.1.</t>
  </si>
  <si>
    <t>Gastos de funcionamiento</t>
  </si>
  <si>
    <t>5.1.4.</t>
  </si>
  <si>
    <t>Consumo de bienes distintos de inventarios</t>
  </si>
  <si>
    <t>5.1.4.01</t>
  </si>
  <si>
    <t>Consumo de bienes no concesionados</t>
  </si>
  <si>
    <t>5.1.4.01.01.02</t>
  </si>
  <si>
    <t>Depreciaciones edificios</t>
  </si>
  <si>
    <t>5.1.4.01.01.03</t>
  </si>
  <si>
    <t>Depreciaciones maquinaria y equipo</t>
  </si>
  <si>
    <t>5.1.4.01.01.04</t>
  </si>
  <si>
    <t>Depreciaciones equipos transporte</t>
  </si>
  <si>
    <t>5.1.4.01.01.05</t>
  </si>
  <si>
    <t>Depreciaciones equipo de comunicaciones</t>
  </si>
  <si>
    <t>5.1.4.01.01.06</t>
  </si>
  <si>
    <t>Depreciaciones equipo oficina</t>
  </si>
  <si>
    <t>5.1.4.01.01.07</t>
  </si>
  <si>
    <t>Depreciaciones equipo computación</t>
  </si>
  <si>
    <t>5.1.4.01.01.08</t>
  </si>
  <si>
    <t>Depreciaciones equipo sanitarios laboratorio</t>
  </si>
  <si>
    <t>5.1.4.01.01.09</t>
  </si>
  <si>
    <t>Depreciaciones equipo educacional</t>
  </si>
  <si>
    <t>5.1.4.01.01.99</t>
  </si>
  <si>
    <t>Depreciaciones equipo maquinaria</t>
  </si>
  <si>
    <t>5.4.</t>
  </si>
  <si>
    <t>Transferencias</t>
  </si>
  <si>
    <t>5.4.1.</t>
  </si>
  <si>
    <t>Transferencias corrientes</t>
  </si>
  <si>
    <t>5.4.1.02.</t>
  </si>
  <si>
    <t>Transferencias corrientes al sector público interno</t>
  </si>
  <si>
    <t>5.4.1.02.02.06.</t>
  </si>
  <si>
    <t>Transferencias corrientes a Órganos Desconcentrados</t>
  </si>
  <si>
    <t>5.4.1.02.02.06.0</t>
  </si>
  <si>
    <t>5.4.1.02.02.01.0.12554</t>
  </si>
  <si>
    <t>Transf. CNE</t>
  </si>
  <si>
    <t>5.9.</t>
  </si>
  <si>
    <t>Otros gastos</t>
  </si>
  <si>
    <t>5.9.1.</t>
  </si>
  <si>
    <t>Resultados negativos por tenencia y por exposición a la inflación</t>
  </si>
  <si>
    <t>5.9.1.01.</t>
  </si>
  <si>
    <t>Diferencias de cambio negativas por activos</t>
  </si>
  <si>
    <t>5.9.1.01.01.</t>
  </si>
  <si>
    <t>Diferencias de cambio negativas por efectivo</t>
  </si>
  <si>
    <t>5.9.1.01.01.02.</t>
  </si>
  <si>
    <t>Diferencias de cambio negativas por depósitos bancarios</t>
  </si>
  <si>
    <t>5.9.1.01.01.02.2</t>
  </si>
  <si>
    <t>GRAN TOTAL</t>
  </si>
  <si>
    <t>CONSEJO TECNICO ASISTENCIA MEDICO SOCIAL</t>
  </si>
  <si>
    <t>Estado de Situación Financiera o Balance General</t>
  </si>
  <si>
    <t>AL 30 DE JUNIO DEL 2017</t>
  </si>
  <si>
    <t>- En miles de colones -</t>
  </si>
  <si>
    <t>Nota</t>
  </si>
  <si>
    <t>03</t>
  </si>
  <si>
    <t>1.1.1.02.</t>
  </si>
  <si>
    <t>Equivalentes de efectivo</t>
  </si>
  <si>
    <t>1.1.2.</t>
  </si>
  <si>
    <t>Inversiones a corto plazo</t>
  </si>
  <si>
    <t>04</t>
  </si>
  <si>
    <t>1.1.2.01.</t>
  </si>
  <si>
    <t>Títulos y valores a valor razonable a corto plazo</t>
  </si>
  <si>
    <t>1.1.2.02.</t>
  </si>
  <si>
    <t>Títulos y valores a costo amortizado a corto plazo</t>
  </si>
  <si>
    <t>1.1.2.03.</t>
  </si>
  <si>
    <t>Instrumentos Derivados a corto plazo</t>
  </si>
  <si>
    <t>1.1.2.98.</t>
  </si>
  <si>
    <t>Otras inversiones a corto plazo</t>
  </si>
  <si>
    <t>1.1.2.99.</t>
  </si>
  <si>
    <t>Previsiones para deterioro de inversiones a corto plazo *</t>
  </si>
  <si>
    <t>05</t>
  </si>
  <si>
    <t>1.1.3.01.</t>
  </si>
  <si>
    <t>Impuestos a cobrar a corto plazo</t>
  </si>
  <si>
    <t>1.1.3.02.</t>
  </si>
  <si>
    <t>Contribuciones sociales a cobrar a corto plazo</t>
  </si>
  <si>
    <t>1.1.3.03.</t>
  </si>
  <si>
    <t>Ventas a cobrar a corto plazo</t>
  </si>
  <si>
    <t>1.1.3.05.</t>
  </si>
  <si>
    <t>Ingresos de la propiedad a cobrar a corto plazo</t>
  </si>
  <si>
    <t>1.1.3.07.</t>
  </si>
  <si>
    <t>Préstamos a corto plazo</t>
  </si>
  <si>
    <t>1.1.3.08.</t>
  </si>
  <si>
    <t>Documentos a cobrar a corto plazo</t>
  </si>
  <si>
    <t>1.1.3.09.</t>
  </si>
  <si>
    <t>Anticipos a corto plazo</t>
  </si>
  <si>
    <t>1.1.3.10.</t>
  </si>
  <si>
    <t>Deudores por avales ejecutados a corto plazo</t>
  </si>
  <si>
    <t>1.1.3.11.</t>
  </si>
  <si>
    <t>Planillas salariales</t>
  </si>
  <si>
    <t>1.1.3.12.</t>
  </si>
  <si>
    <t>Beneficios Sociales</t>
  </si>
  <si>
    <t>1.1.3.97.</t>
  </si>
  <si>
    <t>Cuentas a cobrar en gestión judicial</t>
  </si>
  <si>
    <t>1.1.3.98.</t>
  </si>
  <si>
    <t>Otras cuentas a cobrar a corto plazo</t>
  </si>
  <si>
    <t>1.1.3.99.</t>
  </si>
  <si>
    <t>Previsiones para deterioro de cuentas a cobrar a corto plazo *</t>
  </si>
  <si>
    <t>1.1.4.</t>
  </si>
  <si>
    <t>Inventarios</t>
  </si>
  <si>
    <t>06</t>
  </si>
  <si>
    <t>1.1.4.01.</t>
  </si>
  <si>
    <t>Materiales y suministros para consumo y prestación de servicios</t>
  </si>
  <si>
    <t>1.1.4.02.</t>
  </si>
  <si>
    <t>Bienes para la venta</t>
  </si>
  <si>
    <t>1.1.4.03.</t>
  </si>
  <si>
    <t>Materias primas y bienes en producción</t>
  </si>
  <si>
    <t>1.1.4.04.</t>
  </si>
  <si>
    <t>Bienes a Transferir sin contraprestación - Donaciones</t>
  </si>
  <si>
    <t>1.1.4.99.</t>
  </si>
  <si>
    <t>Previsiones para deterioro y pérdidas de inventario *</t>
  </si>
  <si>
    <t>1.1.9.</t>
  </si>
  <si>
    <t>Otros activos a corto plazo</t>
  </si>
  <si>
    <t>07</t>
  </si>
  <si>
    <t>1.1.9.01.</t>
  </si>
  <si>
    <t>Gastos a devengar a corto plazo</t>
  </si>
  <si>
    <t>1.1.9.02.</t>
  </si>
  <si>
    <t>Cuentas transitorias</t>
  </si>
  <si>
    <t>1.1.9.99.</t>
  </si>
  <si>
    <t>Activos a corto plazo sujetos a depuración contable</t>
  </si>
  <si>
    <t>Total del Activo Corriente</t>
  </si>
  <si>
    <t>1.2.2.</t>
  </si>
  <si>
    <t>Inversiones a largo plazo</t>
  </si>
  <si>
    <t>08</t>
  </si>
  <si>
    <t>1.2.2.01.</t>
  </si>
  <si>
    <t>Títulos y valores a valor razonable a largo plazo</t>
  </si>
  <si>
    <t>1.2.2.02.</t>
  </si>
  <si>
    <t>Títulos y valores a costo amortizado a largo plazo</t>
  </si>
  <si>
    <t>1.2.2.03.</t>
  </si>
  <si>
    <t>Instrumentos Derivados a largo plazo</t>
  </si>
  <si>
    <t>1.2.2.98.</t>
  </si>
  <si>
    <t>Otras inversiones a largo plazo</t>
  </si>
  <si>
    <t>1.2.2.99.</t>
  </si>
  <si>
    <t>Previsiones para deterioro de inversiones a largo plazo *</t>
  </si>
  <si>
    <t>09</t>
  </si>
  <si>
    <t>1.2.3.03.</t>
  </si>
  <si>
    <t>Ventas a cobrar a largo plazo</t>
  </si>
  <si>
    <t>1.2.3.07.</t>
  </si>
  <si>
    <t>Préstamos a largo plazo</t>
  </si>
  <si>
    <t>Documentos a cobrar a largo plazo</t>
  </si>
  <si>
    <t>1.2.3.09.</t>
  </si>
  <si>
    <t>Anticipos a largo plazo</t>
  </si>
  <si>
    <t>1.2.3.10.</t>
  </si>
  <si>
    <t>Deudores por avales ejecutados a largo plazo</t>
  </si>
  <si>
    <t>1.2.3.98.</t>
  </si>
  <si>
    <t>Otras cuentas a cobrar a largo plazo</t>
  </si>
  <si>
    <t>Previsiones para deterioro de cuentas a cobrar a largo plazo *</t>
  </si>
  <si>
    <t>10</t>
  </si>
  <si>
    <t>1.2.5.02.</t>
  </si>
  <si>
    <t>Propiedades de inversión</t>
  </si>
  <si>
    <t>1.2.5.03.</t>
  </si>
  <si>
    <t>Activos biológicos no concesionados</t>
  </si>
  <si>
    <t>1.2.5.04.</t>
  </si>
  <si>
    <t>Bienes de infraestructura y de beneficio y uso público en servicio</t>
  </si>
  <si>
    <t>1.2.5.05.</t>
  </si>
  <si>
    <t>Bienes históricos y culturales</t>
  </si>
  <si>
    <t>1.2.5.06.</t>
  </si>
  <si>
    <t>Recursos naturales en explotación</t>
  </si>
  <si>
    <t>1.2.5.07.</t>
  </si>
  <si>
    <t>Recursos naturales en conservación</t>
  </si>
  <si>
    <t>1.2.5.08.</t>
  </si>
  <si>
    <t>Bienes intangibles no concesionados</t>
  </si>
  <si>
    <t>1.2.5.99.</t>
  </si>
  <si>
    <t>Bienes no concesionados en proceso de producción</t>
  </si>
  <si>
    <t>1.2.6.</t>
  </si>
  <si>
    <t>Bienes concesionados</t>
  </si>
  <si>
    <t>11</t>
  </si>
  <si>
    <t>1.2.6.01.</t>
  </si>
  <si>
    <t>Propiedades, planta y equipos concesionados</t>
  </si>
  <si>
    <t>1.2.6.03.</t>
  </si>
  <si>
    <t>Activos biológicos concesionados</t>
  </si>
  <si>
    <t>1.2.6.04.</t>
  </si>
  <si>
    <t>Bienes de infraestructura y de beneficio y uso público concesionados</t>
  </si>
  <si>
    <t>1.2.6.06.</t>
  </si>
  <si>
    <t>Recursos naturales concesionados</t>
  </si>
  <si>
    <t>1.2.6.08.</t>
  </si>
  <si>
    <t>Bienes intangibles concesionados</t>
  </si>
  <si>
    <t>1.2.6.99.</t>
  </si>
  <si>
    <t>Bienes concesionados en proceso de producción</t>
  </si>
  <si>
    <t>12</t>
  </si>
  <si>
    <t>1.2.7.01.</t>
  </si>
  <si>
    <t>Inversiones patrimoniales en el sector privado interno</t>
  </si>
  <si>
    <t>1.2.7.02.</t>
  </si>
  <si>
    <t>Inversiones patrimoniales en el sector público interno</t>
  </si>
  <si>
    <t>1.2.7.03.</t>
  </si>
  <si>
    <t>Inversiones patrimoniales en el sector externo</t>
  </si>
  <si>
    <t>1.2.9.</t>
  </si>
  <si>
    <t>Otros activos a largo plazo</t>
  </si>
  <si>
    <t>13</t>
  </si>
  <si>
    <t>1.2.9.01.</t>
  </si>
  <si>
    <t>Gastos a devengar a largo plazo</t>
  </si>
  <si>
    <t>1.2.9.03.</t>
  </si>
  <si>
    <t>Objetos de valor</t>
  </si>
  <si>
    <t>1.2.9.99.</t>
  </si>
  <si>
    <t>Activos a largo plazo sujetos a depuración contable</t>
  </si>
  <si>
    <t>Total del Activo no Corriente</t>
  </si>
  <si>
    <t>TOTAL DEL ACTIVO</t>
  </si>
  <si>
    <t xml:space="preserve"> </t>
  </si>
  <si>
    <t>14</t>
  </si>
  <si>
    <t>2.1.1.01.</t>
  </si>
  <si>
    <t>Deudas comerciales a corto plazo</t>
  </si>
  <si>
    <t>2.1.1.04.</t>
  </si>
  <si>
    <t>Documentos a pagar a corto plazo</t>
  </si>
  <si>
    <t>2.1.1.05.</t>
  </si>
  <si>
    <t>Inversiones patrimoniales a pagar a corto plazo</t>
  </si>
  <si>
    <t>2.1.1.06.</t>
  </si>
  <si>
    <t>Deudas por avales ejecutados a corto plazo</t>
  </si>
  <si>
    <t>2.1.1.07.</t>
  </si>
  <si>
    <t>Deudas por anticipos a corto plazo</t>
  </si>
  <si>
    <t>2.1.1.08.</t>
  </si>
  <si>
    <t>Deudas por Planillas salariales</t>
  </si>
  <si>
    <t>2.1.1.13.</t>
  </si>
  <si>
    <t>Deudas por Creditos Fiscales a favor de terceros c/p</t>
  </si>
  <si>
    <t>2.1.1.99.</t>
  </si>
  <si>
    <t>Otras deudas a corto plazo</t>
  </si>
  <si>
    <t>2.1.2.</t>
  </si>
  <si>
    <t>Endeudamiento público a corto plazo</t>
  </si>
  <si>
    <t>15</t>
  </si>
  <si>
    <t>2.1.2.01.</t>
  </si>
  <si>
    <t>Títulos y valores de la deuda pública a pagar a corto plazo</t>
  </si>
  <si>
    <t>2.1.2.02.</t>
  </si>
  <si>
    <t>Préstamos a pagar a corto plazo</t>
  </si>
  <si>
    <t>2.1.2.03.</t>
  </si>
  <si>
    <t>Deudas asumidas a corto plazo</t>
  </si>
  <si>
    <t>2.1.2.04.</t>
  </si>
  <si>
    <t>Endeudamiento de Tesorería a corto plazo</t>
  </si>
  <si>
    <t>2.1.2.05.</t>
  </si>
  <si>
    <t>Endeudamiento público a valor razonable</t>
  </si>
  <si>
    <t>2.1.3.</t>
  </si>
  <si>
    <t>Fondos de terceros y en garantía</t>
  </si>
  <si>
    <t>16</t>
  </si>
  <si>
    <t>2.1.3.01.</t>
  </si>
  <si>
    <t>Fondos de terceros en la Caja Única</t>
  </si>
  <si>
    <t>2.1.3.02.</t>
  </si>
  <si>
    <t>Recaudación por cuenta de terceros</t>
  </si>
  <si>
    <t>Depósitos en garantía</t>
  </si>
  <si>
    <t>2.1.3.99.</t>
  </si>
  <si>
    <t>Otros fondos de terceros</t>
  </si>
  <si>
    <t>2.1.4.</t>
  </si>
  <si>
    <t>Provisiones y reservas técnicas a corto plazo</t>
  </si>
  <si>
    <t>17</t>
  </si>
  <si>
    <t>Provisiones a corto plazo</t>
  </si>
  <si>
    <t>2.1.4.02.</t>
  </si>
  <si>
    <t>Reservas técnicas a corto plazo</t>
  </si>
  <si>
    <t>18</t>
  </si>
  <si>
    <t>2.1.9.01.</t>
  </si>
  <si>
    <t>Ingresos a devengar a corto plazo</t>
  </si>
  <si>
    <t>2.1.9.99.</t>
  </si>
  <si>
    <t>Pasivos a corto plazo sujetos a depuración contable</t>
  </si>
  <si>
    <t>Total del Pasivo Corriente</t>
  </si>
  <si>
    <t>2.2.</t>
  </si>
  <si>
    <t>Pasivo No Corriente</t>
  </si>
  <si>
    <t>2.2.1.</t>
  </si>
  <si>
    <t>Deudas a largo plazo</t>
  </si>
  <si>
    <t>19</t>
  </si>
  <si>
    <t>2.2.1.01.</t>
  </si>
  <si>
    <t>Deudas comerciales a largo plazo</t>
  </si>
  <si>
    <t>2.2.1.02.</t>
  </si>
  <si>
    <t>Deudas sociales y fiscales a largo plazo</t>
  </si>
  <si>
    <t>2.2.1.04.</t>
  </si>
  <si>
    <t>Documentos a pagar a largo plazo</t>
  </si>
  <si>
    <t>2.2.1.05.</t>
  </si>
  <si>
    <t>Inversiones patrimoniales a pagar a largo plazo</t>
  </si>
  <si>
    <t>2.2.1.06.</t>
  </si>
  <si>
    <t>Deudas por avales ejecutados a largo plazo</t>
  </si>
  <si>
    <t>2.2.1.07.</t>
  </si>
  <si>
    <t>Deudas por anticipos a largo plazo</t>
  </si>
  <si>
    <t>2.2.1.99.</t>
  </si>
  <si>
    <t>Otras deudas a largo plazo</t>
  </si>
  <si>
    <t>2.2.2.</t>
  </si>
  <si>
    <t>Endeudamiento público a largo plazo</t>
  </si>
  <si>
    <t>20</t>
  </si>
  <si>
    <t>2.2.2.01.</t>
  </si>
  <si>
    <t>Títulos y valores de la deuda pública a pagar a largo plazo</t>
  </si>
  <si>
    <t>2.2.2.02.</t>
  </si>
  <si>
    <t>Préstamos a pagar a largo plazo</t>
  </si>
  <si>
    <t>2.2.2.03.</t>
  </si>
  <si>
    <t>Deudas asumidas a largo plazo</t>
  </si>
  <si>
    <t>2.2.3.</t>
  </si>
  <si>
    <t>21</t>
  </si>
  <si>
    <t>2.2.3.01.</t>
  </si>
  <si>
    <t>2.2.3.99.</t>
  </si>
  <si>
    <t>2.2.4.</t>
  </si>
  <si>
    <t>Provisiones y reservas técnicas a largo plazo</t>
  </si>
  <si>
    <t>22</t>
  </si>
  <si>
    <t>2.2.4.01.</t>
  </si>
  <si>
    <t>Provisiones a largo plazo</t>
  </si>
  <si>
    <t>2.2.4.02.</t>
  </si>
  <si>
    <t>Reservas técnicas a largo plazo</t>
  </si>
  <si>
    <t>2.2.9.</t>
  </si>
  <si>
    <t>Otros pasivos a largo plazo</t>
  </si>
  <si>
    <t>23</t>
  </si>
  <si>
    <t>2.2.9.01.</t>
  </si>
  <si>
    <t>Ingresos a devengar a largo plazo</t>
  </si>
  <si>
    <t>2.2.9.02.</t>
  </si>
  <si>
    <t>Instrumentos Derivados a pagar a largo plazo</t>
  </si>
  <si>
    <t>2.2.9.99.</t>
  </si>
  <si>
    <t>Pasivos a largo plazo sujetos a depuración contable</t>
  </si>
  <si>
    <t>Total del Pasivo no Corriente</t>
  </si>
  <si>
    <t>TOTAL DEL PASIVO</t>
  </si>
  <si>
    <t>24</t>
  </si>
  <si>
    <t>3.1.1.01.</t>
  </si>
  <si>
    <t>3.1.2.</t>
  </si>
  <si>
    <t>Transferencias de capital</t>
  </si>
  <si>
    <t>25</t>
  </si>
  <si>
    <t>3.1.2.01.</t>
  </si>
  <si>
    <t>Donaciones de capital</t>
  </si>
  <si>
    <t>3.1.2.99.</t>
  </si>
  <si>
    <t>Otras transferencias de capital</t>
  </si>
  <si>
    <t>3.1.3.</t>
  </si>
  <si>
    <t>Reservas</t>
  </si>
  <si>
    <t>26</t>
  </si>
  <si>
    <t>3.1.3.01.</t>
  </si>
  <si>
    <t>Revaluación de bienes</t>
  </si>
  <si>
    <t>3.1.3.99.</t>
  </si>
  <si>
    <t>Otras reservas</t>
  </si>
  <si>
    <t>3.1.4.</t>
  </si>
  <si>
    <t>Variaciones no asignables a reservas</t>
  </si>
  <si>
    <t>27</t>
  </si>
  <si>
    <t>3.1.4.01.</t>
  </si>
  <si>
    <t>Diferencias de conversión de moneda extranjera</t>
  </si>
  <si>
    <t>3.1.4.02.</t>
  </si>
  <si>
    <t>Diferencias de valor razonable de activos financieros destinados a la venta</t>
  </si>
  <si>
    <t>3.1.4.03.</t>
  </si>
  <si>
    <t>Diferencias de valor razonable de instrumentos financieros designados como cobertura</t>
  </si>
  <si>
    <t>3.1.4.99.</t>
  </si>
  <si>
    <t>Otras variaciones no asignables a reservas</t>
  </si>
  <si>
    <t>28</t>
  </si>
  <si>
    <t>3.1.5.02.</t>
  </si>
  <si>
    <t>Resultado del ejercicio</t>
  </si>
  <si>
    <t>3.2.</t>
  </si>
  <si>
    <t>Intereses minoritarios</t>
  </si>
  <si>
    <t>3.2.1.</t>
  </si>
  <si>
    <t>Intereses minoritarios - Participaciones en el patrimonio de entidades controladas</t>
  </si>
  <si>
    <t>29</t>
  </si>
  <si>
    <t>3.2.1.01.</t>
  </si>
  <si>
    <t>Intereses minoritarios - Participaciones en el patrimonio de entidades del sector gobierno general</t>
  </si>
  <si>
    <t>3.2.1.02.</t>
  </si>
  <si>
    <t>Intereses minoritarios - Participaciones en el patrimonio de empresas públicas e instituciones públicas financieras</t>
  </si>
  <si>
    <t>3.2.2.</t>
  </si>
  <si>
    <t>Intereses minoritarios - Evolución</t>
  </si>
  <si>
    <t>30</t>
  </si>
  <si>
    <t>3.2.2.01.</t>
  </si>
  <si>
    <t>Intereses minoritarios - Evolución por reservas</t>
  </si>
  <si>
    <t>3.2.2.02.</t>
  </si>
  <si>
    <t>Intereses minoritarios - Evolución por variaciones no asignables a reservas</t>
  </si>
  <si>
    <t>3.2.2.03.</t>
  </si>
  <si>
    <t>Intereses minoritarios - Evolución por resultados acumulados</t>
  </si>
  <si>
    <t>3.2.2.99.</t>
  </si>
  <si>
    <t>Intereses minoritarios - Evolución por otros componentes del patrimonio</t>
  </si>
  <si>
    <t>TOTAL DEL PATRIMONIO</t>
  </si>
  <si>
    <t>TOTAL DEL PASIVO Y PATRIMONIO</t>
  </si>
  <si>
    <t>Elaborado por:</t>
  </si>
  <si>
    <t>Licda. Karla Zúñiga Villalobos, CPA</t>
  </si>
  <si>
    <t>Revisado por:</t>
  </si>
  <si>
    <t>Aprobado por:</t>
  </si>
  <si>
    <t>Lic. Alexander Cascante Alfaro, CPA</t>
  </si>
  <si>
    <t>Estado de Rendimiento Financiera</t>
  </si>
  <si>
    <t>4.1.</t>
  </si>
  <si>
    <t>Impuestos</t>
  </si>
  <si>
    <t>4.1.1.</t>
  </si>
  <si>
    <t>Impuestos sobre los ingresos, las utilidades y las ganancias de capital</t>
  </si>
  <si>
    <t>4.1.1.01.</t>
  </si>
  <si>
    <t>Impuestos sobre los ingresos y utilidades de personas físicas</t>
  </si>
  <si>
    <t>4.1.1.02.</t>
  </si>
  <si>
    <t>Impuestos sobre los ingresos y utilidades de personas jurídicas</t>
  </si>
  <si>
    <t>4.1.1.03.</t>
  </si>
  <si>
    <t>Impuestos sobre dividendos e intereses de títulos valores</t>
  </si>
  <si>
    <t>4.1.1.99.</t>
  </si>
  <si>
    <t>Otros impuestos sobre los ingresos, las utilidades y las ganancias de capital</t>
  </si>
  <si>
    <t>4.1.2.</t>
  </si>
  <si>
    <t>Impuestos sobre la propiedad</t>
  </si>
  <si>
    <t>32</t>
  </si>
  <si>
    <t>4.1.2.01.</t>
  </si>
  <si>
    <t>Impuesto sobre la propiedad de bienes inmuebles</t>
  </si>
  <si>
    <t>4.1.2.02.</t>
  </si>
  <si>
    <t>Impuesto sobre la propiedad de vehículos, aeronaves y embarcaciones</t>
  </si>
  <si>
    <t>4.1.2.03.</t>
  </si>
  <si>
    <t>Impuesto sobre el patrimonio</t>
  </si>
  <si>
    <t>4.1.2.04.</t>
  </si>
  <si>
    <t>Impuesto sobre los traspasos de bienes inmuebles</t>
  </si>
  <si>
    <t>4.1.2.05.</t>
  </si>
  <si>
    <t>Impuesto a los traspasos de vehículos, aeronaves y embarcaciones</t>
  </si>
  <si>
    <t>4.1.2.99.</t>
  </si>
  <si>
    <t>Otros impuestos a la propiedad</t>
  </si>
  <si>
    <t>4.1.3.</t>
  </si>
  <si>
    <t>Impuestos sobre bienes y servicios</t>
  </si>
  <si>
    <t>33</t>
  </si>
  <si>
    <t>4.1.3.01.</t>
  </si>
  <si>
    <t>Impuestos generales y selectivos sobre ventas y consumo</t>
  </si>
  <si>
    <t>4.1.3.02.</t>
  </si>
  <si>
    <t>Impuestos específicos sobre la producción y consumo de bienes y servicios</t>
  </si>
  <si>
    <t>4.1.3.99.</t>
  </si>
  <si>
    <t>Otros impuestos sobre bienes y servicios</t>
  </si>
  <si>
    <t>4.1.4.</t>
  </si>
  <si>
    <t>Impuestos sobre el comercio exterior y transacciones internacionales</t>
  </si>
  <si>
    <t>34</t>
  </si>
  <si>
    <t>4.1.4.01.</t>
  </si>
  <si>
    <t>Impuestos a las importaciones</t>
  </si>
  <si>
    <t>4.1.4.02.</t>
  </si>
  <si>
    <t>Impuestos a las exportaciones</t>
  </si>
  <si>
    <t>4.1.4.99.</t>
  </si>
  <si>
    <t>Otros impuestos sobre el comercio exterior y transacciones internacionales</t>
  </si>
  <si>
    <t>4.1.9.</t>
  </si>
  <si>
    <t>Otros impuestos</t>
  </si>
  <si>
    <t>35</t>
  </si>
  <si>
    <t>4.1.9.99.</t>
  </si>
  <si>
    <t>Otros impuestos sin discriminar</t>
  </si>
  <si>
    <t>4.2.</t>
  </si>
  <si>
    <t>Contribuciones sociales</t>
  </si>
  <si>
    <t>4.2.1.</t>
  </si>
  <si>
    <t>Contribuciones a la seguridad social</t>
  </si>
  <si>
    <t>36</t>
  </si>
  <si>
    <t>4.2.1.01.</t>
  </si>
  <si>
    <t>Contribuciones al seguro de pensiones</t>
  </si>
  <si>
    <t>4.2.1.02.</t>
  </si>
  <si>
    <t>Contribuciones a regímenes especiales de pensiones</t>
  </si>
  <si>
    <t>4.2.1.03.</t>
  </si>
  <si>
    <t>Contribuciones al seguro de salud</t>
  </si>
  <si>
    <t>4.2.9.</t>
  </si>
  <si>
    <t>Contribuciones sociales diversas</t>
  </si>
  <si>
    <t>37</t>
  </si>
  <si>
    <t>4.2.9.99.</t>
  </si>
  <si>
    <t>Otras contribuciones sociales</t>
  </si>
  <si>
    <t>4.3.</t>
  </si>
  <si>
    <t>Multas, sanciones, remates y confiscaciones de origen no tributario</t>
  </si>
  <si>
    <t>4.3.1.</t>
  </si>
  <si>
    <t>Multas y sanciones administrativas</t>
  </si>
  <si>
    <t>38</t>
  </si>
  <si>
    <t>4.3.1.01.</t>
  </si>
  <si>
    <t>Multas de tránsito</t>
  </si>
  <si>
    <t>4.3.1.02.</t>
  </si>
  <si>
    <t>Multas por atraso en el pago de bienes y servicios</t>
  </si>
  <si>
    <t>4.3.1.03.</t>
  </si>
  <si>
    <t>Sanciones administrativas</t>
  </si>
  <si>
    <t>4.3.1.99.</t>
  </si>
  <si>
    <t>Otras multas</t>
  </si>
  <si>
    <t>4.3.2.</t>
  </si>
  <si>
    <t>Remates y confiscaciones de origen no tributario</t>
  </si>
  <si>
    <t>39</t>
  </si>
  <si>
    <t>4.3.2.99.</t>
  </si>
  <si>
    <t>Otros remates y confiscaciones de origen no tributario</t>
  </si>
  <si>
    <t>4.4.</t>
  </si>
  <si>
    <t>Ingresos y resultados positivos por ventas</t>
  </si>
  <si>
    <t>4.4.1.</t>
  </si>
  <si>
    <t>Ventas de bienes y servicios</t>
  </si>
  <si>
    <t>40</t>
  </si>
  <si>
    <t>4.4.1.01.</t>
  </si>
  <si>
    <t>Ventas de bienes</t>
  </si>
  <si>
    <t>4.4.1.02.</t>
  </si>
  <si>
    <t>Ventas de servicios</t>
  </si>
  <si>
    <t>4.4.2.</t>
  </si>
  <si>
    <t>Derechos administrativos</t>
  </si>
  <si>
    <t>41</t>
  </si>
  <si>
    <t>4.4.2.01.</t>
  </si>
  <si>
    <t>Derechos administrativos a los servicios de transporte</t>
  </si>
  <si>
    <t>4.4.2.99.</t>
  </si>
  <si>
    <t>Otros derechos administrativos</t>
  </si>
  <si>
    <t>4.4.3.</t>
  </si>
  <si>
    <t>Comisiones por préstamos</t>
  </si>
  <si>
    <t>42</t>
  </si>
  <si>
    <t>4.4.3.01.</t>
  </si>
  <si>
    <t>Comisiones por préstamos al sector privado interno</t>
  </si>
  <si>
    <t>4.4.3.02.</t>
  </si>
  <si>
    <t>Comisiones por préstamos al sector público interno</t>
  </si>
  <si>
    <t>4.4.3.03.</t>
  </si>
  <si>
    <t>Comisiones por préstamos al sector externo</t>
  </si>
  <si>
    <t>4.4.4.</t>
  </si>
  <si>
    <t>Resultados positivos por ventas de inversiones</t>
  </si>
  <si>
    <t>43</t>
  </si>
  <si>
    <t>4.4.4.01.</t>
  </si>
  <si>
    <t>Resultados positivos por ventas de inversiones patrimoniales - Método de participación</t>
  </si>
  <si>
    <t>4.4.4.98.</t>
  </si>
  <si>
    <t xml:space="preserve">Resultados positivos por ventas de otras inversiones </t>
  </si>
  <si>
    <t>4.4.5.</t>
  </si>
  <si>
    <t>Resultados positivos por ventas e intercambio de bienes</t>
  </si>
  <si>
    <t>44</t>
  </si>
  <si>
    <t>4.4.5.01.</t>
  </si>
  <si>
    <t>Resultados positivos por ventas de construcciones terminadas</t>
  </si>
  <si>
    <t>4.4.5.02.</t>
  </si>
  <si>
    <t>Resultados positivos por ventas de propiedades, planta y equipo</t>
  </si>
  <si>
    <t>4.4.5.03.</t>
  </si>
  <si>
    <t>Resultados positivos por ventas de activos biológicos</t>
  </si>
  <si>
    <t>4.4.5.04.</t>
  </si>
  <si>
    <t>Resultados positivos por ventas de bienes intangibles</t>
  </si>
  <si>
    <t>4.4.5.05.</t>
  </si>
  <si>
    <t>Resultados positivos por ventas por arrendamientos financieros</t>
  </si>
  <si>
    <t>4.4.5.06.</t>
  </si>
  <si>
    <t>Resultados positivos por intercambio de propiedades, planta y equipo</t>
  </si>
  <si>
    <t>4.4.5.07.</t>
  </si>
  <si>
    <t>Resultados positivos por intercambio de bienes intangibles</t>
  </si>
  <si>
    <t>4.4.5.08.</t>
  </si>
  <si>
    <t>Resultados positivos por intercambio de Inventario</t>
  </si>
  <si>
    <t>4.4.5.09.</t>
  </si>
  <si>
    <t>Resultados positivos por la entrega de activos como medio de pago de impuestos</t>
  </si>
  <si>
    <t>4.4.6.</t>
  </si>
  <si>
    <t>Resultados positivos por la recuperacion de dinero mal agreditado de periodos anteriores</t>
  </si>
  <si>
    <t>45</t>
  </si>
  <si>
    <t>4.4.6.01.</t>
  </si>
  <si>
    <t>Resultados positivos por la recuperacion de sumas de periodos anteriores</t>
  </si>
  <si>
    <t>4.5.</t>
  </si>
  <si>
    <t>Ingresos de la propiedad</t>
  </si>
  <si>
    <t>4.5.1.</t>
  </si>
  <si>
    <t>Rentas de inversiones y de colocación de efectivo</t>
  </si>
  <si>
    <t>46</t>
  </si>
  <si>
    <t>4.5.1.01.</t>
  </si>
  <si>
    <t>Intereses por equivalentes de efectivo</t>
  </si>
  <si>
    <t>4.5.1.02.</t>
  </si>
  <si>
    <t>Intereses por títulos y valores a costo amortizado</t>
  </si>
  <si>
    <t>4.5.1.98.</t>
  </si>
  <si>
    <t>Resultados positivos de otras inversiones</t>
  </si>
  <si>
    <t>4.5.2.</t>
  </si>
  <si>
    <t>Alquileres y derechos sobre bienes</t>
  </si>
  <si>
    <t>47</t>
  </si>
  <si>
    <t>4.5.2.01.</t>
  </si>
  <si>
    <t>Alquileres</t>
  </si>
  <si>
    <t>4.5.2.02.</t>
  </si>
  <si>
    <t>Ingresos por concesiones</t>
  </si>
  <si>
    <t>4.5.2.03.</t>
  </si>
  <si>
    <t>Derechos sobre bienes intangibles</t>
  </si>
  <si>
    <t>4.5.9.</t>
  </si>
  <si>
    <t>Otros ingresos de la propiedad</t>
  </si>
  <si>
    <t>48</t>
  </si>
  <si>
    <t>4.5.9.03.</t>
  </si>
  <si>
    <t>Intereses por ventas</t>
  </si>
  <si>
    <t>4.5.9.07.</t>
  </si>
  <si>
    <t>Intereses por préstamos</t>
  </si>
  <si>
    <t>4.5.9.08.</t>
  </si>
  <si>
    <t>Intereses por documentos a cobrar</t>
  </si>
  <si>
    <t>4.5.9.10.</t>
  </si>
  <si>
    <t>Intereses por deudores por avales ejecutados</t>
  </si>
  <si>
    <t>4.5.9.97.</t>
  </si>
  <si>
    <t>Intereses por cuentas a cobrar en gestión judicial</t>
  </si>
  <si>
    <t>4.5.9.99.</t>
  </si>
  <si>
    <t>Intereses por otras cuentas a cobrar</t>
  </si>
  <si>
    <t>4.6.</t>
  </si>
  <si>
    <t>4.6.1.</t>
  </si>
  <si>
    <t>49</t>
  </si>
  <si>
    <t>4.6.1.01.</t>
  </si>
  <si>
    <t>Transferencias corrientes del sector privado interno</t>
  </si>
  <si>
    <t>4.6.1.02.</t>
  </si>
  <si>
    <t>Transferencias corrientes del sector público interno</t>
  </si>
  <si>
    <t>4.6.1.03.</t>
  </si>
  <si>
    <t>Transferencias corrientes del sector externo</t>
  </si>
  <si>
    <t>4.6.2.</t>
  </si>
  <si>
    <t>50</t>
  </si>
  <si>
    <t>4.6.2.01.</t>
  </si>
  <si>
    <t>Transferencias de capital del sector privado interno</t>
  </si>
  <si>
    <t>4.6.2.02.</t>
  </si>
  <si>
    <t>Transferencias de capital del sector público interno</t>
  </si>
  <si>
    <t>4.6.2.03.</t>
  </si>
  <si>
    <t>Transferencias de capital del sector externo</t>
  </si>
  <si>
    <t>Otros ingresos</t>
  </si>
  <si>
    <t>4.9.1.</t>
  </si>
  <si>
    <t>Resultados positivos por tenencia y por exposición a la inflación</t>
  </si>
  <si>
    <t>51</t>
  </si>
  <si>
    <t>4.9.1.01.</t>
  </si>
  <si>
    <t>Diferencias de cambio positivas por activos</t>
  </si>
  <si>
    <t>4.9.1.02.</t>
  </si>
  <si>
    <t>Diferencias de cambio positivas por pasivos</t>
  </si>
  <si>
    <t>4.9.1.03.</t>
  </si>
  <si>
    <t>Resultados positivos por tenencia de activos no derivados</t>
  </si>
  <si>
    <t>4.9.1.04.</t>
  </si>
  <si>
    <t>Resultados positivos por tenencia de pasivos no derivados</t>
  </si>
  <si>
    <t>4.9.1.05.</t>
  </si>
  <si>
    <t>Resultados positivos por tenencia de instrumentos financieros derivados</t>
  </si>
  <si>
    <t>4.9.1.06.</t>
  </si>
  <si>
    <t>Resultado positivo por exposición a la inflación</t>
  </si>
  <si>
    <t>4.9.2.</t>
  </si>
  <si>
    <t>Reversión de consumo de bienes</t>
  </si>
  <si>
    <t>52</t>
  </si>
  <si>
    <t>4.9.2.01.</t>
  </si>
  <si>
    <t>Reversión de consumo de bienes no concesionados</t>
  </si>
  <si>
    <t>4.9.2.02.</t>
  </si>
  <si>
    <t>Reversión de consumo de bienes concesionados</t>
  </si>
  <si>
    <t>4.9.3.</t>
  </si>
  <si>
    <t>Reversión de pérdidas por deterioro y desvalorización de bienes</t>
  </si>
  <si>
    <t>53</t>
  </si>
  <si>
    <t>4.9.3.01.</t>
  </si>
  <si>
    <t>Reversión de deterioro y desvalorización de bienes no concesionados</t>
  </si>
  <si>
    <t>4.9.3.02.</t>
  </si>
  <si>
    <t>Reversión de deterioro y desvalorización de bienes concesionados</t>
  </si>
  <si>
    <t>4.9.3.03.</t>
  </si>
  <si>
    <t xml:space="preserve">Reversión de deterioro y desvalorización de inventarios por materiales y suministros para consumo y prestación de servicios </t>
  </si>
  <si>
    <t>4.9.3.04.</t>
  </si>
  <si>
    <t>Reversión de deterioro y desvalorización de inventarios por bienes para la venta</t>
  </si>
  <si>
    <t>4.9.3.05.</t>
  </si>
  <si>
    <t>Reversión de deterioro y desvalorización de inventarios por materias primas y bienes en producción</t>
  </si>
  <si>
    <t>4.9.4.</t>
  </si>
  <si>
    <t>Recuperación de previsiones</t>
  </si>
  <si>
    <t>54</t>
  </si>
  <si>
    <t>4.9.4.01.</t>
  </si>
  <si>
    <t>Recuperación de previsiones para deterioro de inversiones</t>
  </si>
  <si>
    <t>4.9.4.02.</t>
  </si>
  <si>
    <t>Recuperación de previsiones para deterioro de cuentas a cobrar</t>
  </si>
  <si>
    <t>4.9.4.03.</t>
  </si>
  <si>
    <t>Recuperación de previsiones para deterioro y pérdidas de inventarios</t>
  </si>
  <si>
    <t>4.9.5.</t>
  </si>
  <si>
    <t>Recuperación de provisiones y reservas técnicas</t>
  </si>
  <si>
    <t>55</t>
  </si>
  <si>
    <t>4.9.5.01.</t>
  </si>
  <si>
    <t>Recuperación de provisiones para litigios y demandas</t>
  </si>
  <si>
    <t>4.9.5.02.</t>
  </si>
  <si>
    <t>Recuperación de provisiones para reestructuración</t>
  </si>
  <si>
    <t>4.9.5.03.</t>
  </si>
  <si>
    <t>Recuperación de provisiones para beneficios a los empleados</t>
  </si>
  <si>
    <t>4.9.5.99.</t>
  </si>
  <si>
    <t>Recuperación de otras provisiones y reservas técnicas</t>
  </si>
  <si>
    <t>4.9.6.</t>
  </si>
  <si>
    <t>Resultados positivos de inversiones patrimoniales y participación de los intereses minoritarios</t>
  </si>
  <si>
    <t>56</t>
  </si>
  <si>
    <t>4.9.6.01.</t>
  </si>
  <si>
    <t>Resultados positivos de inversiones patrimoniales</t>
  </si>
  <si>
    <t>4.9.6.02.</t>
  </si>
  <si>
    <t>Participación de los intereses minoritarios en el resultado neto negativo</t>
  </si>
  <si>
    <t>4.9.9.</t>
  </si>
  <si>
    <t>Otros ingresos y resultados positivos</t>
  </si>
  <si>
    <t>57</t>
  </si>
  <si>
    <t>4.9.9.99.</t>
  </si>
  <si>
    <t>Ingresos y resultados positivos varios</t>
  </si>
  <si>
    <t>TOTAL DE INGRESOS</t>
  </si>
  <si>
    <t>5.1.1.</t>
  </si>
  <si>
    <t>Gastos en personal</t>
  </si>
  <si>
    <t>58</t>
  </si>
  <si>
    <t>5.1.1.01.</t>
  </si>
  <si>
    <t>Remuneraciones Básicas</t>
  </si>
  <si>
    <t>5.1.1.02.</t>
  </si>
  <si>
    <t>Remuneraciones eventuales</t>
  </si>
  <si>
    <t>5.1.1.03.</t>
  </si>
  <si>
    <t>Incentivos salariales</t>
  </si>
  <si>
    <t>5.1.1.04.</t>
  </si>
  <si>
    <t>Contribuciones patronales al desarrollo y la seguridad social</t>
  </si>
  <si>
    <t>5.1.1.05.</t>
  </si>
  <si>
    <t>Contribuciones patronales a fondos de pensiones y a otros fondos de capitalización</t>
  </si>
  <si>
    <t>5.1.1.06.</t>
  </si>
  <si>
    <t>Asistencia social y beneficios al personal</t>
  </si>
  <si>
    <t>5.1.1.07.</t>
  </si>
  <si>
    <t>Contribuciones estatales a la seguridad social</t>
  </si>
  <si>
    <t>5.1.1.99.</t>
  </si>
  <si>
    <t>Otros gastos en personal</t>
  </si>
  <si>
    <t>5.1.2.</t>
  </si>
  <si>
    <t>Servicios</t>
  </si>
  <si>
    <t>59</t>
  </si>
  <si>
    <t>5.1.2.01.</t>
  </si>
  <si>
    <t>5.1.2.02.</t>
  </si>
  <si>
    <t>Servicios básicos</t>
  </si>
  <si>
    <t>5.1.2.03.</t>
  </si>
  <si>
    <t>Servicios comerciales y financieros</t>
  </si>
  <si>
    <t>5.1.2.04.</t>
  </si>
  <si>
    <t>Servicios de gestión y apoyo</t>
  </si>
  <si>
    <t>5.1.2.05.</t>
  </si>
  <si>
    <t>Gastos de viaje y transporte</t>
  </si>
  <si>
    <t>5.1.2.06.</t>
  </si>
  <si>
    <t>Seguros, reaseguros y otras obligaciones</t>
  </si>
  <si>
    <t>5.1.2.07.</t>
  </si>
  <si>
    <t>Capacitación y protocolo</t>
  </si>
  <si>
    <t>5.1.2.08.</t>
  </si>
  <si>
    <t>Mantenimiento y reparaciones</t>
  </si>
  <si>
    <t>5.1.2.99.</t>
  </si>
  <si>
    <t>Otros servicios</t>
  </si>
  <si>
    <t>5.1.3.</t>
  </si>
  <si>
    <t>Materiales y suministros consumidos</t>
  </si>
  <si>
    <t>60</t>
  </si>
  <si>
    <t>5.1.3.01.</t>
  </si>
  <si>
    <t>Productos químicos y conexos</t>
  </si>
  <si>
    <t>5.1.3.02.</t>
  </si>
  <si>
    <t>Alimentos y productos agropecuarios</t>
  </si>
  <si>
    <t>5.1.3.03.</t>
  </si>
  <si>
    <t>Materiales y productos de uso en la construcción y mantenimiento</t>
  </si>
  <si>
    <t>5.1.3.04.</t>
  </si>
  <si>
    <t>Herramientas, repuestos y accesorios</t>
  </si>
  <si>
    <t>5.1.3.99.</t>
  </si>
  <si>
    <t>Útiles, materiales y suministros diversos</t>
  </si>
  <si>
    <t>61</t>
  </si>
  <si>
    <t>5.1.4.01.</t>
  </si>
  <si>
    <t>5.1.4.02.</t>
  </si>
  <si>
    <t>Consumo de bienes concesionados</t>
  </si>
  <si>
    <t>5.1.5.</t>
  </si>
  <si>
    <t xml:space="preserve">Pérdidas por deterioro y desvalorización de bienes </t>
  </si>
  <si>
    <t>62</t>
  </si>
  <si>
    <t>5.1.5.01.</t>
  </si>
  <si>
    <t>Deterioro y desvalorización de bienes no concesionados</t>
  </si>
  <si>
    <t>5.1.5.02.</t>
  </si>
  <si>
    <t>Deterioro y desvalorización de bienes concesionados</t>
  </si>
  <si>
    <t>5.1.6.</t>
  </si>
  <si>
    <t>Deterioro y pérdidas de inventarios</t>
  </si>
  <si>
    <t>63</t>
  </si>
  <si>
    <t>5.1.6.01.</t>
  </si>
  <si>
    <t>Deterioro y pérdidas de inventarios por materiales y suministros para consumo y prestación de servicios</t>
  </si>
  <si>
    <t>5.1.6.02.</t>
  </si>
  <si>
    <t>Deterioro y pérdidas de inventarios por bienes para la venta</t>
  </si>
  <si>
    <t>5.1.6.03.</t>
  </si>
  <si>
    <t>Deterioro y pérdidas de inventarios por materias primas y bienes en producción</t>
  </si>
  <si>
    <t>5.1.7.</t>
  </si>
  <si>
    <t>Deterioro de inversiones y cuentas a cobrar</t>
  </si>
  <si>
    <t>64</t>
  </si>
  <si>
    <t>5.1.7.01.</t>
  </si>
  <si>
    <t>Deterioro de inversiones</t>
  </si>
  <si>
    <t>5.1.7.02.</t>
  </si>
  <si>
    <t>Deterioro de cuentas a cobrar</t>
  </si>
  <si>
    <t>5.1.8.</t>
  </si>
  <si>
    <t>Cargos por provisiones y reservas técnicas</t>
  </si>
  <si>
    <t>65</t>
  </si>
  <si>
    <t>5.1.8.01.</t>
  </si>
  <si>
    <t>Cargos por litigios y demandas</t>
  </si>
  <si>
    <t>5.1.8.02.</t>
  </si>
  <si>
    <t>Cargos por reestructuración</t>
  </si>
  <si>
    <t>5.1.8.03.</t>
  </si>
  <si>
    <t>Cargos por beneficios a los empleados</t>
  </si>
  <si>
    <t>5.1.8.99.</t>
  </si>
  <si>
    <t>Cargos por otras provisiones y reservas técnicas</t>
  </si>
  <si>
    <t>5.2.</t>
  </si>
  <si>
    <t>Gastos financieros</t>
  </si>
  <si>
    <t>5.2.1.</t>
  </si>
  <si>
    <t>Intereses sobre endeudamiento público</t>
  </si>
  <si>
    <t>66</t>
  </si>
  <si>
    <t>5.2.1.01.</t>
  </si>
  <si>
    <t>Intereses sobre títulos y valores de la deuda pública</t>
  </si>
  <si>
    <t>5.2.1.02.</t>
  </si>
  <si>
    <t>Intereses sobre préstamos</t>
  </si>
  <si>
    <t>5.2.1.03.</t>
  </si>
  <si>
    <t>Intereses sobre deudas asumidas</t>
  </si>
  <si>
    <t>5.2.1.04.</t>
  </si>
  <si>
    <t>Intereses sobre endeudamiento de Tesorería</t>
  </si>
  <si>
    <t>5.2.9.</t>
  </si>
  <si>
    <t>Otros gastos financieros</t>
  </si>
  <si>
    <t>67</t>
  </si>
  <si>
    <t>5.2.9.01.</t>
  </si>
  <si>
    <t>Intereses por deudas comerciales</t>
  </si>
  <si>
    <t>5.2.9.02.</t>
  </si>
  <si>
    <t>Intereses por deudas sociales y fiscales</t>
  </si>
  <si>
    <t>5.2.9.04.</t>
  </si>
  <si>
    <t>Intereses por documentos a pagar</t>
  </si>
  <si>
    <t>5.2.9.06.</t>
  </si>
  <si>
    <t>Intereses sobre deudas por avales ejecutados</t>
  </si>
  <si>
    <t>5.2.9.99.</t>
  </si>
  <si>
    <t>Otros gastos financieros varios</t>
  </si>
  <si>
    <t>5.3.</t>
  </si>
  <si>
    <t>Gastos y resultados negativos por ventas</t>
  </si>
  <si>
    <t>5.3.1.</t>
  </si>
  <si>
    <t>Costo de ventas de bienes y servicios</t>
  </si>
  <si>
    <t>68</t>
  </si>
  <si>
    <t>5.3.1.01.</t>
  </si>
  <si>
    <t>Costo de ventas de bienes</t>
  </si>
  <si>
    <t>5.3.1.02.</t>
  </si>
  <si>
    <t>Costo de ventas de servicios</t>
  </si>
  <si>
    <t>5.3.2.</t>
  </si>
  <si>
    <t>Resultados negativos por ventas de inversiones</t>
  </si>
  <si>
    <t>69</t>
  </si>
  <si>
    <t>5.3.2.02.</t>
  </si>
  <si>
    <t>Resultados negativos por ventas de inversiones patrimoniales - Método de participación</t>
  </si>
  <si>
    <t>5.3.2.99.</t>
  </si>
  <si>
    <t>Resultados negativos por ventas de otras inversiones</t>
  </si>
  <si>
    <t>5.3.3.</t>
  </si>
  <si>
    <t>Resultados negativos por ventas e intercambio de bienes</t>
  </si>
  <si>
    <t>70</t>
  </si>
  <si>
    <t>5.3.3.01.</t>
  </si>
  <si>
    <t>Resultados negativos por ventas de construcciones terminadas</t>
  </si>
  <si>
    <t>5.3.3.02.</t>
  </si>
  <si>
    <t>Resultados negativos por ventas de propiedades, planta y equipo</t>
  </si>
  <si>
    <t>5.3.3.03.</t>
  </si>
  <si>
    <t>Resultados negativos por ventas de activos biológicos</t>
  </si>
  <si>
    <t>5.3.3.04.</t>
  </si>
  <si>
    <t>Resultados negativos por ventas de bienes intangibles</t>
  </si>
  <si>
    <t>5.3.3.05.</t>
  </si>
  <si>
    <t>Resultados negativos por ventas por arrendamientos financieros</t>
  </si>
  <si>
    <t>5.3.3.06.</t>
  </si>
  <si>
    <t>Resultados negativos por intercambio de propiedades, planta y equipo</t>
  </si>
  <si>
    <t>5.3.3.07.</t>
  </si>
  <si>
    <t>Resultados negativos por intercambio de bienes intangibles</t>
  </si>
  <si>
    <t>71</t>
  </si>
  <si>
    <t>5.4.1.01.</t>
  </si>
  <si>
    <t>Transferencias corrientes al sector privado interno</t>
  </si>
  <si>
    <t>5.4.1.03.</t>
  </si>
  <si>
    <t>Transferencias corrientes al sector externo</t>
  </si>
  <si>
    <t>5.4.2.</t>
  </si>
  <si>
    <t>72</t>
  </si>
  <si>
    <t>5.4.2.01.</t>
  </si>
  <si>
    <t>Transferencias de capital al sector privado interno</t>
  </si>
  <si>
    <t>5.4.2.02.</t>
  </si>
  <si>
    <t>Transferencias de capital al sector público interno</t>
  </si>
  <si>
    <t>5.4.2.03.</t>
  </si>
  <si>
    <t>Transferencias de capital al sector externo</t>
  </si>
  <si>
    <t>73</t>
  </si>
  <si>
    <t>5.9.1.02.</t>
  </si>
  <si>
    <t>Diferencias de cambio negativas por pasivos</t>
  </si>
  <si>
    <t>5.9.1.03.</t>
  </si>
  <si>
    <t>Resultados negativos por tenencia de activos no derivados</t>
  </si>
  <si>
    <t>5.9.1.04.</t>
  </si>
  <si>
    <t>Resultados negativos por tenencia de pasivos no derivados</t>
  </si>
  <si>
    <t>5.9.1.05.</t>
  </si>
  <si>
    <t>Resultados negativos por tenencia de instrumentos financieros derivados</t>
  </si>
  <si>
    <t>5.9.1.06.</t>
  </si>
  <si>
    <t>Resultado negativo por exposición a la inflación</t>
  </si>
  <si>
    <t>5.9.2.</t>
  </si>
  <si>
    <t>Resultados negativos de inversiones patrimoniales y participación de los intereses minoritarios</t>
  </si>
  <si>
    <t>74</t>
  </si>
  <si>
    <t>5.9.2.01.</t>
  </si>
  <si>
    <t>Resultados negativos de inversiones patrimoniales</t>
  </si>
  <si>
    <t>5.9.2.02.</t>
  </si>
  <si>
    <t>Participación de los intereses minoritarios en el resultado neto positivo</t>
  </si>
  <si>
    <t>5.9.9.</t>
  </si>
  <si>
    <t>Otros gastos y resultados negativos</t>
  </si>
  <si>
    <t>75</t>
  </si>
  <si>
    <t>5.9.9.02.</t>
  </si>
  <si>
    <t>Impuestos, multas y recargos moratorios</t>
  </si>
  <si>
    <t>5.9.9.03.</t>
  </si>
  <si>
    <t>Devoluciones de impuestos</t>
  </si>
  <si>
    <t>5.9.9.99.</t>
  </si>
  <si>
    <t>Gastos y resultados negativos varios</t>
  </si>
  <si>
    <t>TOTAL DE GASTOS</t>
  </si>
  <si>
    <t>AHORRO y/o DESAHORRO DEL PERIODO</t>
  </si>
  <si>
    <t>Lic. Jorge E. Araya Madrigal, CPA</t>
  </si>
  <si>
    <t>ID_Entidad</t>
  </si>
  <si>
    <t>Unidad_Tiempo</t>
  </si>
  <si>
    <t>Periodo</t>
  </si>
  <si>
    <t>ESTADO DE FLUJO DE EFECTIVO</t>
  </si>
  <si>
    <t xml:space="preserve">En miles de colones </t>
  </si>
  <si>
    <t>Nota Nº</t>
  </si>
  <si>
    <t>FLUJOS DE EFECTIVO DE LAS ACTIVIDADES DE OPERACIÓN</t>
  </si>
  <si>
    <t>Cobros</t>
  </si>
  <si>
    <t>Cobros por impuestos</t>
  </si>
  <si>
    <t>Cobros por contribuciones sociales</t>
  </si>
  <si>
    <t>Cobros por multas, sanciones, remates y confiscaciones de origen no tributario</t>
  </si>
  <si>
    <t>Cobros por ventas de inventarios, servicios y derechos administrativos</t>
  </si>
  <si>
    <t>Cobros por ingresos de la propiedad</t>
  </si>
  <si>
    <t xml:space="preserve">Cobros por transferencias </t>
  </si>
  <si>
    <t>Cobros por concesiones</t>
  </si>
  <si>
    <t>Otros cobros por actividades de operación</t>
  </si>
  <si>
    <t>Pagos</t>
  </si>
  <si>
    <t>Pagos por beneficios al personal</t>
  </si>
  <si>
    <t>Pagos por servicios y adquisiciones de inventarios (incluye anticipos)</t>
  </si>
  <si>
    <t>Pagos por prestaciones de la seguridad social</t>
  </si>
  <si>
    <t xml:space="preserve">Pagos por otras transferencias </t>
  </si>
  <si>
    <t>Otros pagos por actividades de operación</t>
  </si>
  <si>
    <t>Flujos netos de efectivo por actividades de operación</t>
  </si>
  <si>
    <t>FLUJOS DE EFECTIVO DE LAS ACTIVIDADES DE INVERSIÓN</t>
  </si>
  <si>
    <t>Cobros por ventas de bienes distintos de inventarios</t>
  </si>
  <si>
    <t>Cobros por ventas y reembolso de inversiones patrimoniales</t>
  </si>
  <si>
    <t>Cobros por ventas y reembolso de inversiones en otros instrumentos financieros</t>
  </si>
  <si>
    <t>Cobros por reembolsos de préstamos</t>
  </si>
  <si>
    <t>Otros cobros por actividades de inversión</t>
  </si>
  <si>
    <t>Pagos por adquisición de bienes distintos de inventarios</t>
  </si>
  <si>
    <t>Pagos por adquisición de inversiones patrimoniales</t>
  </si>
  <si>
    <t>Pagos por adquisición de inversiones en otros instrumentos financieros</t>
  </si>
  <si>
    <t>Pagos por préstamos otorgados</t>
  </si>
  <si>
    <t>Otros pagos por actividades de inversión</t>
  </si>
  <si>
    <t>Flujos netos de efectivo por actividades de inversión</t>
  </si>
  <si>
    <t>FLUJOS DE EFECTIVO DE LAS ACTIVIDADES DE FINANCIACIÓN</t>
  </si>
  <si>
    <t>Cobros por incrementos de capital y transferencias de capital</t>
  </si>
  <si>
    <t>Cobros por endeudamiento público</t>
  </si>
  <si>
    <t>Otros cobros por actividades de financiación</t>
  </si>
  <si>
    <t>Pagos por disminuciones del patrimonio que no afectan resultados</t>
  </si>
  <si>
    <t>Pagos por amortizaciones de endeudamiento público</t>
  </si>
  <si>
    <t>Otros pagos por actividades de financiación</t>
  </si>
  <si>
    <t>Flujos netos de efectivo por actividades de financiación</t>
  </si>
  <si>
    <t>Incremento/Disminución neta de efectivo y equivalentes de efectivo por flujos de actividades</t>
  </si>
  <si>
    <t>Incremento/Disminución neta de efectivo y equivalentes de efectivo por diferencias de cambio no realizadas</t>
  </si>
  <si>
    <t>Efectivo y equivalentes de efectivo al inicio del ejercicio</t>
  </si>
  <si>
    <t>Efectivo y equivalentes de efectivo al final del ejercicio</t>
  </si>
  <si>
    <t>Karla Zuñiga Villalobos</t>
  </si>
  <si>
    <t>Alexander Cascante Alfaro, CPA</t>
  </si>
  <si>
    <t>Relación Plan de Cuentas con Estados Financieros</t>
  </si>
  <si>
    <t>ESTADO DE CAMBIOS EN EL PATRIMONIO NETO</t>
  </si>
  <si>
    <t>Concepto</t>
  </si>
  <si>
    <t>Transferencias
de capital</t>
  </si>
  <si>
    <t>Intereses Minoritarios Part. Patrimonio</t>
  </si>
  <si>
    <t>Intereses Minoritarios Evolución</t>
  </si>
  <si>
    <t>TOTAL PATRIMONIO</t>
  </si>
  <si>
    <t xml:space="preserve">Variaciones del ejercicio </t>
  </si>
  <si>
    <t>v</t>
  </si>
  <si>
    <t>Total de variaciones del ejercicio</t>
  </si>
  <si>
    <t>Saldos del período</t>
  </si>
  <si>
    <t xml:space="preserve">   (*) De uso exclusivo en Estados Contables consolidados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</si>
</sst>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_€_-;\-* #,##0.00\ _€_-;_-* &quot;-&quot;??\ _€_-;_-@_-"/>
    <numFmt numFmtId="165" formatCode="\6\4"/>
    <numFmt numFmtId="166" formatCode="00"/>
    <numFmt numFmtId="167" formatCode="#,##0.0000"/>
    <numFmt numFmtId="168" formatCode="#,##0.00_ ;\-#,##0.00\ 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ourier New"/>
      <family val="3"/>
    </font>
    <font>
      <b/>
      <sz val="12"/>
      <color theme="1"/>
      <name val="Courier New"/>
      <family val="3"/>
    </font>
    <font>
      <b/>
      <sz val="12"/>
      <color theme="1"/>
      <name val="Calibri"/>
      <family val="2"/>
      <scheme val="minor"/>
    </font>
    <font>
      <b/>
      <sz val="12"/>
      <color theme="0"/>
      <name val="Courier New"/>
      <family val="3"/>
    </font>
    <font>
      <b/>
      <sz val="12"/>
      <color theme="0"/>
      <name val="Calibri"/>
      <family val="2"/>
      <scheme val="minor"/>
    </font>
    <font>
      <b/>
      <sz val="8"/>
      <color theme="1"/>
      <name val="Courier New"/>
      <family val="3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i/>
      <sz val="8"/>
      <name val="Arial"/>
      <family val="2"/>
    </font>
    <font>
      <b/>
      <sz val="12"/>
      <color theme="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0"/>
      <color theme="0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</font>
    <font>
      <b/>
      <sz val="10"/>
      <color theme="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i/>
      <sz val="10"/>
      <name val="Arial"/>
      <family val="2"/>
    </font>
    <font>
      <b/>
      <sz val="10"/>
      <color rgb="FF0070C0"/>
      <name val="Arial"/>
      <family val="2"/>
    </font>
    <font>
      <b/>
      <u/>
      <sz val="10"/>
      <color theme="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b/>
      <u/>
      <sz val="14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i/>
      <sz val="10"/>
      <name val="Arial"/>
      <family val="2"/>
    </font>
    <font>
      <sz val="12"/>
      <color rgb="FF5F5E5E"/>
      <name val="Courier New"/>
      <family val="3"/>
    </font>
    <font>
      <b/>
      <sz val="11"/>
      <color theme="0"/>
      <name val="Arial"/>
      <family val="2"/>
    </font>
    <font>
      <u/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31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233">
    <xf numFmtId="0" fontId="0" fillId="0" borderId="0" xfId="0"/>
    <xf numFmtId="0" fontId="3" fillId="0" borderId="0" xfId="0" applyFont="1" applyAlignment="1">
      <alignment horizontal="center"/>
    </xf>
    <xf numFmtId="49" fontId="3" fillId="0" borderId="0" xfId="0" applyNumberFormat="1" applyFont="1"/>
    <xf numFmtId="4" fontId="3" fillId="0" borderId="0" xfId="0" applyNumberFormat="1" applyFont="1"/>
    <xf numFmtId="0" fontId="3" fillId="0" borderId="0" xfId="0" applyFont="1"/>
    <xf numFmtId="0" fontId="3" fillId="2" borderId="0" xfId="0" applyFont="1" applyFill="1" applyAlignment="1">
      <alignment horizontal="center"/>
    </xf>
    <xf numFmtId="49" fontId="8" fillId="3" borderId="1" xfId="0" quotePrefix="1" applyNumberFormat="1" applyFont="1" applyFill="1" applyBorder="1" applyAlignment="1">
      <alignment horizontal="center"/>
    </xf>
    <xf numFmtId="4" fontId="8" fillId="3" borderId="1" xfId="0" quotePrefix="1" applyNumberFormat="1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49" fontId="3" fillId="4" borderId="1" xfId="0" applyNumberFormat="1" applyFont="1" applyFill="1" applyBorder="1" applyProtection="1"/>
    <xf numFmtId="4" fontId="3" fillId="4" borderId="1" xfId="0" applyNumberFormat="1" applyFont="1" applyFill="1" applyBorder="1" applyProtection="1"/>
    <xf numFmtId="0" fontId="3" fillId="0" borderId="0" xfId="0" applyFont="1" applyFill="1"/>
    <xf numFmtId="4" fontId="3" fillId="0" borderId="0" xfId="0" applyNumberFormat="1" applyFont="1" applyFill="1"/>
    <xf numFmtId="4" fontId="3" fillId="4" borderId="3" xfId="0" applyNumberFormat="1" applyFont="1" applyFill="1" applyBorder="1" applyProtection="1"/>
    <xf numFmtId="0" fontId="3" fillId="0" borderId="0" xfId="0" applyNumberFormat="1" applyFont="1" applyFill="1"/>
    <xf numFmtId="49" fontId="8" fillId="3" borderId="4" xfId="0" quotePrefix="1" applyNumberFormat="1" applyFont="1" applyFill="1" applyBorder="1" applyAlignment="1">
      <alignment horizontal="center"/>
    </xf>
    <xf numFmtId="49" fontId="3" fillId="3" borderId="4" xfId="0" applyNumberFormat="1" applyFont="1" applyFill="1" applyBorder="1"/>
    <xf numFmtId="4" fontId="3" fillId="3" borderId="4" xfId="0" applyNumberFormat="1" applyFont="1" applyFill="1" applyBorder="1" applyProtection="1"/>
    <xf numFmtId="0" fontId="0" fillId="0" borderId="0" xfId="0" applyFill="1"/>
    <xf numFmtId="0" fontId="11" fillId="0" borderId="0" xfId="0" applyFont="1" applyFill="1"/>
    <xf numFmtId="49" fontId="13" fillId="0" borderId="0" xfId="0" applyNumberFormat="1" applyFont="1" applyFill="1"/>
    <xf numFmtId="0" fontId="12" fillId="0" borderId="0" xfId="0" applyFont="1" applyFill="1"/>
    <xf numFmtId="0" fontId="12" fillId="0" borderId="0" xfId="0" applyFont="1" applyFill="1" applyAlignment="1">
      <alignment wrapText="1"/>
    </xf>
    <xf numFmtId="49" fontId="14" fillId="5" borderId="1" xfId="0" applyNumberFormat="1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15" fillId="0" borderId="0" xfId="0" applyFont="1" applyFill="1" applyAlignment="1">
      <alignment wrapText="1"/>
    </xf>
    <xf numFmtId="49" fontId="16" fillId="0" borderId="0" xfId="0" applyNumberFormat="1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9" fillId="0" borderId="0" xfId="0" applyFont="1" applyFill="1" applyAlignment="1">
      <alignment horizontal="left" vertical="top"/>
    </xf>
    <xf numFmtId="0" fontId="14" fillId="5" borderId="3" xfId="0" applyFon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center"/>
    </xf>
    <xf numFmtId="4" fontId="11" fillId="0" borderId="0" xfId="0" applyNumberFormat="1" applyFont="1" applyFill="1" applyBorder="1" applyAlignment="1">
      <alignment horizontal="center"/>
    </xf>
    <xf numFmtId="4" fontId="11" fillId="0" borderId="0" xfId="0" applyNumberFormat="1" applyFont="1" applyFill="1" applyAlignment="1">
      <alignment horizontal="center"/>
    </xf>
    <xf numFmtId="49" fontId="0" fillId="0" borderId="0" xfId="0" applyNumberFormat="1" applyFill="1" applyAlignment="1">
      <alignment horizontal="center"/>
    </xf>
    <xf numFmtId="0" fontId="9" fillId="0" borderId="0" xfId="0" applyFont="1" applyFill="1" applyBorder="1" applyAlignment="1">
      <alignment horizontal="left" vertical="top"/>
    </xf>
    <xf numFmtId="0" fontId="14" fillId="5" borderId="5" xfId="0" applyFont="1" applyFill="1" applyBorder="1" applyAlignment="1">
      <alignment horizontal="left" vertical="top" wrapText="1"/>
    </xf>
    <xf numFmtId="1" fontId="9" fillId="0" borderId="0" xfId="0" applyNumberFormat="1" applyFont="1" applyFill="1" applyBorder="1" applyAlignment="1">
      <alignment horizontal="left" vertical="top"/>
    </xf>
    <xf numFmtId="0" fontId="17" fillId="6" borderId="1" xfId="0" applyFont="1" applyFill="1" applyBorder="1" applyAlignment="1">
      <alignment vertical="top" wrapText="1"/>
    </xf>
    <xf numFmtId="4" fontId="11" fillId="6" borderId="1" xfId="0" applyNumberFormat="1" applyFont="1" applyFill="1" applyBorder="1" applyAlignment="1">
      <alignment horizontal="center"/>
    </xf>
    <xf numFmtId="49" fontId="11" fillId="0" borderId="0" xfId="0" applyNumberFormat="1" applyFont="1" applyFill="1" applyAlignment="1">
      <alignment horizontal="center"/>
    </xf>
    <xf numFmtId="1" fontId="0" fillId="0" borderId="0" xfId="0" applyNumberForma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 wrapText="1" indent="2"/>
    </xf>
    <xf numFmtId="4" fontId="11" fillId="0" borderId="1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left" vertical="top"/>
    </xf>
    <xf numFmtId="4" fontId="11" fillId="0" borderId="1" xfId="0" applyNumberFormat="1" applyFont="1" applyFill="1" applyBorder="1" applyAlignment="1" applyProtection="1">
      <alignment horizontal="center"/>
    </xf>
    <xf numFmtId="0" fontId="11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14" fillId="5" borderId="1" xfId="0" applyFont="1" applyFill="1" applyBorder="1" applyAlignment="1">
      <alignment horizontal="left" vertical="top" wrapText="1"/>
    </xf>
    <xf numFmtId="4" fontId="18" fillId="5" borderId="1" xfId="0" applyNumberFormat="1" applyFont="1" applyFill="1" applyBorder="1" applyAlignment="1">
      <alignment horizontal="center"/>
    </xf>
    <xf numFmtId="0" fontId="19" fillId="5" borderId="1" xfId="0" applyFont="1" applyFill="1" applyBorder="1" applyAlignment="1">
      <alignment horizontal="left" vertical="top" wrapText="1"/>
    </xf>
    <xf numFmtId="0" fontId="20" fillId="5" borderId="1" xfId="0" applyFont="1" applyFill="1" applyBorder="1" applyAlignment="1">
      <alignment horizontal="left" vertical="top" wrapText="1"/>
    </xf>
    <xf numFmtId="4" fontId="21" fillId="5" borderId="1" xfId="0" applyNumberFormat="1" applyFont="1" applyFill="1" applyBorder="1" applyAlignment="1">
      <alignment horizontal="center"/>
    </xf>
    <xf numFmtId="0" fontId="22" fillId="0" borderId="0" xfId="0" applyFont="1" applyFill="1" applyBorder="1" applyAlignment="1">
      <alignment horizontal="left" vertical="top" wrapText="1" indent="2"/>
    </xf>
    <xf numFmtId="0" fontId="23" fillId="0" borderId="0" xfId="0" applyFont="1" applyFill="1" applyBorder="1" applyAlignment="1">
      <alignment horizontal="left" vertical="top"/>
    </xf>
    <xf numFmtId="166" fontId="0" fillId="0" borderId="0" xfId="0" applyNumberFormat="1" applyFill="1" applyBorder="1" applyAlignment="1">
      <alignment vertical="top"/>
    </xf>
    <xf numFmtId="0" fontId="11" fillId="0" borderId="0" xfId="0" applyFont="1" applyFill="1" applyBorder="1" applyAlignment="1">
      <alignment horizontal="center"/>
    </xf>
    <xf numFmtId="0" fontId="17" fillId="6" borderId="0" xfId="0" applyFont="1" applyFill="1" applyBorder="1" applyAlignment="1">
      <alignment vertical="top" wrapText="1"/>
    </xf>
    <xf numFmtId="0" fontId="12" fillId="0" borderId="0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wrapText="1"/>
    </xf>
    <xf numFmtId="0" fontId="14" fillId="5" borderId="5" xfId="0" applyFont="1" applyFill="1" applyBorder="1" applyAlignment="1">
      <alignment wrapText="1"/>
    </xf>
    <xf numFmtId="4" fontId="0" fillId="0" borderId="0" xfId="0" applyNumberFormat="1" applyFill="1"/>
    <xf numFmtId="0" fontId="24" fillId="0" borderId="0" xfId="2" applyFont="1"/>
    <xf numFmtId="0" fontId="11" fillId="0" borderId="1" xfId="2" applyFont="1" applyBorder="1"/>
    <xf numFmtId="0" fontId="0" fillId="0" borderId="1" xfId="0" applyBorder="1"/>
    <xf numFmtId="49" fontId="16" fillId="0" borderId="0" xfId="0" applyNumberFormat="1" applyFont="1" applyFill="1"/>
    <xf numFmtId="0" fontId="26" fillId="5" borderId="0" xfId="0" applyFont="1" applyFill="1" applyBorder="1" applyAlignment="1">
      <alignment horizontal="left" vertical="top"/>
    </xf>
    <xf numFmtId="0" fontId="26" fillId="5" borderId="0" xfId="0" applyFont="1" applyFill="1" applyBorder="1" applyAlignment="1">
      <alignment vertical="top" wrapText="1"/>
    </xf>
    <xf numFmtId="0" fontId="21" fillId="5" borderId="0" xfId="0" applyFont="1" applyFill="1" applyBorder="1" applyAlignment="1">
      <alignment horizontal="left" vertical="top"/>
    </xf>
    <xf numFmtId="0" fontId="21" fillId="5" borderId="0" xfId="0" applyFont="1" applyFill="1" applyBorder="1" applyAlignment="1">
      <alignment vertical="top" wrapText="1"/>
    </xf>
    <xf numFmtId="0" fontId="9" fillId="6" borderId="0" xfId="0" applyFont="1" applyFill="1" applyBorder="1" applyAlignment="1">
      <alignment horizontal="left" vertical="top"/>
    </xf>
    <xf numFmtId="0" fontId="9" fillId="6" borderId="0" xfId="0" applyFont="1" applyFill="1" applyBorder="1" applyAlignment="1">
      <alignment vertical="top" wrapText="1"/>
    </xf>
    <xf numFmtId="49" fontId="27" fillId="0" borderId="0" xfId="0" applyNumberFormat="1" applyFont="1" applyFill="1" applyAlignment="1">
      <alignment horizontal="center"/>
    </xf>
    <xf numFmtId="4" fontId="11" fillId="6" borderId="0" xfId="0" applyNumberFormat="1" applyFont="1" applyFill="1" applyAlignment="1">
      <alignment horizontal="center"/>
    </xf>
    <xf numFmtId="0" fontId="28" fillId="0" borderId="0" xfId="0" applyFont="1" applyFill="1" applyBorder="1" applyAlignment="1">
      <alignment horizontal="left" vertical="top"/>
    </xf>
    <xf numFmtId="0" fontId="28" fillId="0" borderId="0" xfId="0" applyFont="1" applyFill="1" applyBorder="1" applyAlignment="1">
      <alignment vertical="top" wrapText="1"/>
    </xf>
    <xf numFmtId="49" fontId="29" fillId="0" borderId="0" xfId="0" applyNumberFormat="1" applyFont="1" applyFill="1" applyAlignment="1">
      <alignment horizontal="center"/>
    </xf>
    <xf numFmtId="0" fontId="15" fillId="0" borderId="0" xfId="0" applyFont="1" applyFill="1" applyBorder="1" applyAlignment="1">
      <alignment vertical="top" wrapText="1"/>
    </xf>
    <xf numFmtId="0" fontId="30" fillId="0" borderId="0" xfId="0" applyFont="1" applyFill="1" applyBorder="1" applyAlignment="1">
      <alignment horizontal="left" vertical="top"/>
    </xf>
    <xf numFmtId="0" fontId="12" fillId="7" borderId="0" xfId="0" applyFont="1" applyFill="1" applyBorder="1" applyAlignment="1">
      <alignment vertical="top" wrapText="1"/>
    </xf>
    <xf numFmtId="49" fontId="29" fillId="7" borderId="0" xfId="0" applyNumberFormat="1" applyFont="1" applyFill="1" applyAlignment="1">
      <alignment horizontal="center"/>
    </xf>
    <xf numFmtId="4" fontId="31" fillId="7" borderId="0" xfId="0" applyNumberFormat="1" applyFont="1" applyFill="1" applyAlignment="1">
      <alignment horizontal="center"/>
    </xf>
    <xf numFmtId="0" fontId="30" fillId="0" borderId="0" xfId="0" applyFont="1" applyFill="1" applyBorder="1" applyAlignment="1">
      <alignment vertical="top" wrapText="1"/>
    </xf>
    <xf numFmtId="0" fontId="28" fillId="0" borderId="0" xfId="0" applyFont="1" applyFill="1" applyBorder="1" applyAlignment="1">
      <alignment vertical="top"/>
    </xf>
    <xf numFmtId="0" fontId="30" fillId="0" borderId="0" xfId="0" applyFont="1" applyFill="1"/>
    <xf numFmtId="0" fontId="14" fillId="5" borderId="0" xfId="0" applyFont="1" applyFill="1" applyBorder="1" applyAlignment="1">
      <alignment vertical="top" wrapText="1"/>
    </xf>
    <xf numFmtId="49" fontId="2" fillId="5" borderId="0" xfId="0" applyNumberFormat="1" applyFont="1" applyFill="1" applyAlignment="1">
      <alignment horizontal="center"/>
    </xf>
    <xf numFmtId="4" fontId="32" fillId="5" borderId="0" xfId="0" applyNumberFormat="1" applyFont="1" applyFill="1" applyAlignment="1">
      <alignment horizontal="center"/>
    </xf>
    <xf numFmtId="0" fontId="32" fillId="5" borderId="0" xfId="0" applyFont="1" applyFill="1"/>
    <xf numFmtId="4" fontId="32" fillId="5" borderId="0" xfId="0" applyNumberFormat="1" applyFont="1" applyFill="1"/>
    <xf numFmtId="0" fontId="11" fillId="0" borderId="1" xfId="2" applyFont="1" applyBorder="1" applyProtection="1"/>
    <xf numFmtId="0" fontId="0" fillId="0" borderId="1" xfId="0" applyBorder="1" applyProtection="1"/>
    <xf numFmtId="0" fontId="33" fillId="0" borderId="0" xfId="0" applyFont="1" applyFill="1"/>
    <xf numFmtId="0" fontId="30" fillId="0" borderId="0" xfId="0" applyFont="1"/>
    <xf numFmtId="0" fontId="34" fillId="0" borderId="0" xfId="0" applyFont="1" applyAlignment="1">
      <alignment horizontal="center"/>
    </xf>
    <xf numFmtId="0" fontId="9" fillId="0" borderId="0" xfId="0" applyFont="1" applyFill="1"/>
    <xf numFmtId="0" fontId="11" fillId="0" borderId="0" xfId="0" applyFont="1"/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0" fontId="16" fillId="0" borderId="0" xfId="0" applyFont="1" applyFill="1" applyAlignment="1">
      <alignment horizontal="right"/>
    </xf>
    <xf numFmtId="0" fontId="33" fillId="0" borderId="0" xfId="0" applyFont="1" applyFill="1" applyAlignment="1">
      <alignment vertical="center"/>
    </xf>
    <xf numFmtId="0" fontId="30" fillId="0" borderId="0" xfId="0" applyFont="1" applyAlignment="1">
      <alignment vertical="center"/>
    </xf>
    <xf numFmtId="0" fontId="33" fillId="0" borderId="0" xfId="0" applyFont="1" applyFill="1" applyAlignment="1">
      <alignment vertical="center" wrapText="1"/>
    </xf>
    <xf numFmtId="0" fontId="30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49" fontId="21" fillId="5" borderId="3" xfId="0" quotePrefix="1" applyNumberFormat="1" applyFont="1" applyFill="1" applyBorder="1" applyAlignment="1">
      <alignment horizontal="center" vertical="center"/>
    </xf>
    <xf numFmtId="49" fontId="21" fillId="5" borderId="3" xfId="0" applyNumberFormat="1" applyFont="1" applyFill="1" applyBorder="1" applyAlignment="1">
      <alignment horizontal="center" vertical="center" wrapText="1"/>
    </xf>
    <xf numFmtId="49" fontId="21" fillId="8" borderId="3" xfId="0" applyNumberFormat="1" applyFont="1" applyFill="1" applyBorder="1" applyAlignment="1">
      <alignment horizontal="center" vertical="center" wrapText="1"/>
    </xf>
    <xf numFmtId="0" fontId="32" fillId="5" borderId="5" xfId="0" applyFont="1" applyFill="1" applyBorder="1" applyAlignment="1">
      <alignment horizontal="center"/>
    </xf>
    <xf numFmtId="0" fontId="32" fillId="5" borderId="5" xfId="0" applyFont="1" applyFill="1" applyBorder="1" applyAlignment="1">
      <alignment horizontal="center" vertical="center" wrapText="1"/>
    </xf>
    <xf numFmtId="0" fontId="21" fillId="8" borderId="5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vertical="center"/>
    </xf>
    <xf numFmtId="4" fontId="35" fillId="0" borderId="10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/>
    <xf numFmtId="4" fontId="14" fillId="5" borderId="0" xfId="0" applyNumberFormat="1" applyFont="1" applyFill="1" applyAlignment="1">
      <alignment horizontal="center"/>
    </xf>
    <xf numFmtId="4" fontId="14" fillId="5" borderId="0" xfId="0" applyNumberFormat="1" applyFont="1" applyFill="1" applyAlignment="1">
      <alignment horizontal="center" vertical="center" wrapText="1"/>
    </xf>
    <xf numFmtId="4" fontId="14" fillId="8" borderId="0" xfId="0" applyNumberFormat="1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left" vertical="top"/>
    </xf>
    <xf numFmtId="0" fontId="36" fillId="0" borderId="1" xfId="0" applyFont="1" applyFill="1" applyBorder="1" applyAlignment="1">
      <alignment vertical="top" wrapText="1"/>
    </xf>
    <xf numFmtId="4" fontId="36" fillId="0" borderId="10" xfId="0" applyNumberFormat="1" applyFont="1" applyFill="1" applyBorder="1" applyAlignment="1">
      <alignment horizontal="center"/>
    </xf>
    <xf numFmtId="4" fontId="31" fillId="0" borderId="1" xfId="0" applyNumberFormat="1" applyFont="1" applyFill="1" applyBorder="1" applyAlignment="1">
      <alignment horizontal="center" vertical="center" wrapText="1"/>
    </xf>
    <xf numFmtId="4" fontId="36" fillId="0" borderId="1" xfId="0" applyNumberFormat="1" applyFont="1" applyFill="1" applyBorder="1" applyAlignment="1">
      <alignment horizontal="center"/>
    </xf>
    <xf numFmtId="4" fontId="36" fillId="0" borderId="1" xfId="0" applyNumberFormat="1" applyFont="1" applyFill="1" applyBorder="1" applyAlignment="1" applyProtection="1">
      <alignment horizontal="center"/>
    </xf>
    <xf numFmtId="164" fontId="11" fillId="4" borderId="11" xfId="1" applyFont="1" applyFill="1" applyBorder="1" applyAlignment="1" applyProtection="1">
      <alignment wrapText="1"/>
    </xf>
    <xf numFmtId="0" fontId="33" fillId="0" borderId="0" xfId="0" applyFont="1" applyFill="1" applyBorder="1" applyAlignment="1">
      <alignment vertical="top" wrapText="1"/>
    </xf>
    <xf numFmtId="4" fontId="37" fillId="0" borderId="10" xfId="0" applyNumberFormat="1" applyFont="1" applyFill="1" applyBorder="1" applyAlignment="1">
      <alignment horizontal="center" vertical="center" wrapText="1"/>
    </xf>
    <xf numFmtId="4" fontId="36" fillId="0" borderId="10" xfId="0" applyNumberFormat="1" applyFont="1" applyFill="1" applyBorder="1" applyAlignment="1">
      <alignment horizontal="center" vertical="center" wrapText="1"/>
    </xf>
    <xf numFmtId="4" fontId="36" fillId="0" borderId="1" xfId="0" applyNumberFormat="1" applyFont="1" applyFill="1" applyBorder="1" applyAlignment="1" applyProtection="1">
      <alignment horizontal="center" vertical="center" wrapText="1"/>
    </xf>
    <xf numFmtId="4" fontId="36" fillId="0" borderId="10" xfId="0" applyNumberFormat="1" applyFont="1" applyFill="1" applyBorder="1" applyAlignment="1">
      <alignment horizontal="center" vertical="center"/>
    </xf>
    <xf numFmtId="167" fontId="9" fillId="0" borderId="0" xfId="0" applyNumberFormat="1" applyFont="1" applyFill="1" applyBorder="1" applyAlignment="1">
      <alignment horizontal="center" vertical="center" wrapText="1"/>
    </xf>
    <xf numFmtId="0" fontId="14" fillId="5" borderId="0" xfId="0" applyFont="1" applyFill="1" applyBorder="1" applyAlignment="1">
      <alignment horizontal="left" vertical="center" wrapText="1"/>
    </xf>
    <xf numFmtId="4" fontId="9" fillId="0" borderId="0" xfId="0" applyNumberFormat="1" applyFont="1" applyFill="1" applyBorder="1" applyAlignment="1">
      <alignment horizontal="center" vertical="center" wrapText="1"/>
    </xf>
    <xf numFmtId="4" fontId="21" fillId="5" borderId="1" xfId="0" applyNumberFormat="1" applyFont="1" applyFill="1" applyBorder="1" applyAlignment="1">
      <alignment horizontal="center" vertical="center" wrapText="1"/>
    </xf>
    <xf numFmtId="167" fontId="35" fillId="0" borderId="0" xfId="0" applyNumberFormat="1" applyFont="1" applyFill="1" applyAlignment="1">
      <alignment horizontal="center" vertical="center"/>
    </xf>
    <xf numFmtId="0" fontId="14" fillId="5" borderId="0" xfId="0" applyFont="1" applyFill="1" applyAlignment="1">
      <alignment vertical="center"/>
    </xf>
    <xf numFmtId="4" fontId="35" fillId="0" borderId="0" xfId="0" applyNumberFormat="1" applyFont="1" applyFill="1" applyAlignment="1">
      <alignment horizontal="center" vertical="center"/>
    </xf>
    <xf numFmtId="0" fontId="38" fillId="0" borderId="0" xfId="0" applyFont="1"/>
    <xf numFmtId="0" fontId="30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38" fillId="0" borderId="0" xfId="0" applyFont="1" applyAlignment="1">
      <alignment wrapText="1"/>
    </xf>
    <xf numFmtId="0" fontId="35" fillId="0" borderId="0" xfId="2" applyFont="1" applyBorder="1"/>
    <xf numFmtId="0" fontId="11" fillId="0" borderId="0" xfId="2" applyFont="1" applyBorder="1"/>
    <xf numFmtId="0" fontId="21" fillId="5" borderId="1" xfId="2" applyFont="1" applyFill="1" applyBorder="1" applyAlignment="1">
      <alignment horizontal="center" vertical="center"/>
    </xf>
    <xf numFmtId="0" fontId="40" fillId="5" borderId="1" xfId="2" applyFont="1" applyFill="1" applyBorder="1"/>
    <xf numFmtId="0" fontId="18" fillId="5" borderId="1" xfId="2" applyFont="1" applyFill="1" applyBorder="1"/>
    <xf numFmtId="0" fontId="11" fillId="0" borderId="0" xfId="2" applyFont="1" applyBorder="1" applyAlignment="1">
      <alignment horizontal="center"/>
    </xf>
    <xf numFmtId="0" fontId="31" fillId="9" borderId="0" xfId="2" applyFont="1" applyFill="1" applyBorder="1"/>
    <xf numFmtId="0" fontId="11" fillId="9" borderId="0" xfId="2" applyFont="1" applyFill="1" applyBorder="1"/>
    <xf numFmtId="0" fontId="9" fillId="0" borderId="1" xfId="2" applyFont="1" applyBorder="1" applyAlignment="1">
      <alignment horizontal="center"/>
    </xf>
    <xf numFmtId="4" fontId="9" fillId="0" borderId="1" xfId="2" applyNumberFormat="1" applyFont="1" applyFill="1" applyBorder="1" applyAlignment="1">
      <alignment horizontal="center"/>
    </xf>
    <xf numFmtId="0" fontId="41" fillId="0" borderId="0" xfId="2" applyFont="1" applyBorder="1"/>
    <xf numFmtId="4" fontId="11" fillId="0" borderId="1" xfId="2" applyNumberFormat="1" applyFont="1" applyFill="1" applyBorder="1" applyAlignment="1" applyProtection="1">
      <alignment horizontal="center"/>
    </xf>
    <xf numFmtId="0" fontId="11" fillId="0" borderId="0" xfId="2" applyFont="1" applyFill="1" applyBorder="1" applyAlignment="1" applyProtection="1">
      <alignment wrapText="1"/>
    </xf>
    <xf numFmtId="0" fontId="9" fillId="0" borderId="1" xfId="2" applyFont="1" applyFill="1" applyBorder="1" applyAlignment="1" applyProtection="1">
      <alignment horizontal="center" wrapText="1"/>
    </xf>
    <xf numFmtId="0" fontId="11" fillId="0" borderId="0" xfId="2" applyFill="1"/>
    <xf numFmtId="0" fontId="9" fillId="0" borderId="1" xfId="2" applyFont="1" applyFill="1" applyBorder="1" applyAlignment="1">
      <alignment horizontal="center"/>
    </xf>
    <xf numFmtId="0" fontId="41" fillId="0" borderId="0" xfId="2" applyFont="1" applyBorder="1" applyAlignment="1"/>
    <xf numFmtId="0" fontId="11" fillId="0" borderId="0" xfId="2" applyFont="1" applyFill="1" applyBorder="1" applyAlignment="1"/>
    <xf numFmtId="168" fontId="9" fillId="3" borderId="1" xfId="1" applyNumberFormat="1" applyFont="1" applyFill="1" applyBorder="1" applyAlignment="1" applyProtection="1">
      <alignment horizontal="right"/>
    </xf>
    <xf numFmtId="4" fontId="9" fillId="0" borderId="1" xfId="2" applyNumberFormat="1" applyFont="1" applyFill="1" applyBorder="1" applyAlignment="1" applyProtection="1">
      <alignment horizontal="center"/>
    </xf>
    <xf numFmtId="0" fontId="11" fillId="0" borderId="0" xfId="2" applyFont="1" applyFill="1" applyBorder="1"/>
    <xf numFmtId="0" fontId="11" fillId="0" borderId="1" xfId="2" applyFont="1" applyFill="1" applyBorder="1" applyAlignment="1">
      <alignment horizontal="center"/>
    </xf>
    <xf numFmtId="0" fontId="31" fillId="10" borderId="0" xfId="2" applyFont="1" applyFill="1" applyBorder="1" applyAlignment="1">
      <alignment vertical="center"/>
    </xf>
    <xf numFmtId="0" fontId="11" fillId="10" borderId="0" xfId="2" applyFont="1" applyFill="1" applyBorder="1" applyAlignment="1">
      <alignment vertical="center"/>
    </xf>
    <xf numFmtId="0" fontId="35" fillId="0" borderId="0" xfId="2" applyFont="1" applyFill="1" applyBorder="1" applyAlignment="1">
      <alignment vertical="center"/>
    </xf>
    <xf numFmtId="0" fontId="11" fillId="0" borderId="0" xfId="2" applyFont="1" applyFill="1" applyBorder="1" applyAlignment="1">
      <alignment vertical="center"/>
    </xf>
    <xf numFmtId="0" fontId="11" fillId="0" borderId="0" xfId="2" applyFont="1" applyFill="1" applyBorder="1" applyAlignment="1">
      <alignment horizontal="center" vertical="center"/>
    </xf>
    <xf numFmtId="4" fontId="9" fillId="0" borderId="0" xfId="2" applyNumberFormat="1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center"/>
    </xf>
    <xf numFmtId="4" fontId="9" fillId="0" borderId="0" xfId="2" applyNumberFormat="1" applyFont="1" applyBorder="1" applyAlignment="1">
      <alignment horizontal="center"/>
    </xf>
    <xf numFmtId="4" fontId="11" fillId="0" borderId="0" xfId="2" applyNumberFormat="1" applyFont="1" applyBorder="1"/>
    <xf numFmtId="0" fontId="24" fillId="0" borderId="0" xfId="2" applyFont="1" applyBorder="1"/>
    <xf numFmtId="0" fontId="9" fillId="0" borderId="0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/>
    </xf>
    <xf numFmtId="0" fontId="35" fillId="0" borderId="0" xfId="2" applyFont="1" applyFill="1" applyBorder="1" applyAlignment="1">
      <alignment horizontal="left" vertical="center" wrapText="1"/>
    </xf>
    <xf numFmtId="0" fontId="35" fillId="0" borderId="0" xfId="2" applyFont="1" applyFill="1" applyBorder="1" applyAlignment="1">
      <alignment horizontal="center" vertical="center" wrapText="1"/>
    </xf>
    <xf numFmtId="4" fontId="9" fillId="0" borderId="0" xfId="2" applyNumberFormat="1" applyFont="1" applyBorder="1" applyAlignment="1">
      <alignment horizontal="center" vertical="center"/>
    </xf>
    <xf numFmtId="0" fontId="35" fillId="0" borderId="1" xfId="2" applyFont="1" applyFill="1" applyBorder="1" applyAlignment="1">
      <alignment horizontal="center" vertical="center" wrapText="1"/>
    </xf>
    <xf numFmtId="0" fontId="31" fillId="0" borderId="0" xfId="2" applyFont="1" applyFill="1" applyBorder="1" applyAlignment="1"/>
    <xf numFmtId="0" fontId="40" fillId="5" borderId="0" xfId="2" applyFont="1" applyFill="1" applyBorder="1" applyAlignment="1"/>
    <xf numFmtId="0" fontId="18" fillId="5" borderId="0" xfId="2" applyFont="1" applyFill="1" applyBorder="1"/>
    <xf numFmtId="0" fontId="9" fillId="0" borderId="1" xfId="2" applyFont="1" applyFill="1" applyBorder="1" applyAlignment="1" applyProtection="1">
      <alignment horizontal="center"/>
    </xf>
    <xf numFmtId="0" fontId="9" fillId="0" borderId="0" xfId="2" applyFont="1"/>
    <xf numFmtId="0" fontId="0" fillId="0" borderId="0" xfId="0" applyAlignment="1">
      <alignment horizontal="center"/>
    </xf>
    <xf numFmtId="0" fontId="0" fillId="0" borderId="0" xfId="0" applyBorder="1"/>
    <xf numFmtId="0" fontId="3" fillId="4" borderId="0" xfId="0" applyFont="1" applyFill="1" applyAlignment="1">
      <alignment horizontal="center"/>
    </xf>
    <xf numFmtId="49" fontId="3" fillId="4" borderId="0" xfId="0" applyNumberFormat="1" applyFont="1" applyFill="1"/>
    <xf numFmtId="165" fontId="3" fillId="4" borderId="0" xfId="0" applyNumberFormat="1" applyFont="1" applyFill="1"/>
    <xf numFmtId="4" fontId="3" fillId="4" borderId="0" xfId="0" applyNumberFormat="1" applyFont="1" applyFill="1"/>
    <xf numFmtId="0" fontId="3" fillId="4" borderId="0" xfId="0" applyFont="1" applyFill="1"/>
    <xf numFmtId="4" fontId="0" fillId="4" borderId="0" xfId="0" applyNumberFormat="1" applyFill="1"/>
    <xf numFmtId="0" fontId="0" fillId="4" borderId="0" xfId="0" applyFill="1"/>
    <xf numFmtId="49" fontId="13" fillId="4" borderId="0" xfId="0" applyNumberFormat="1" applyFont="1" applyFill="1"/>
    <xf numFmtId="49" fontId="25" fillId="4" borderId="0" xfId="0" applyNumberFormat="1" applyFont="1" applyFill="1" applyAlignment="1">
      <alignment horizontal="center"/>
    </xf>
    <xf numFmtId="4" fontId="25" fillId="4" borderId="0" xfId="0" applyNumberFormat="1" applyFont="1" applyFill="1" applyAlignment="1">
      <alignment horizontal="center"/>
    </xf>
    <xf numFmtId="4" fontId="12" fillId="4" borderId="0" xfId="0" applyNumberFormat="1" applyFont="1" applyFill="1" applyBorder="1" applyAlignment="1">
      <alignment horizontal="center"/>
    </xf>
    <xf numFmtId="0" fontId="10" fillId="4" borderId="0" xfId="2" applyFont="1" applyFill="1" applyBorder="1" applyAlignment="1">
      <alignment wrapText="1"/>
    </xf>
    <xf numFmtId="0" fontId="16" fillId="4" borderId="0" xfId="2" applyFont="1" applyFill="1" applyAlignment="1">
      <alignment horizontal="center"/>
    </xf>
    <xf numFmtId="0" fontId="39" fillId="4" borderId="0" xfId="0" applyFont="1" applyFill="1"/>
    <xf numFmtId="0" fontId="10" fillId="4" borderId="0" xfId="2" applyFont="1" applyFill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0" fillId="4" borderId="0" xfId="2" applyFont="1" applyFill="1" applyBorder="1" applyAlignment="1">
      <alignment horizontal="center" wrapText="1"/>
    </xf>
    <xf numFmtId="0" fontId="6" fillId="2" borderId="0" xfId="0" applyNumberFormat="1" applyFont="1" applyFill="1" applyAlignment="1">
      <alignment horizontal="center"/>
    </xf>
    <xf numFmtId="0" fontId="7" fillId="2" borderId="0" xfId="0" applyNumberFormat="1" applyFont="1" applyFill="1" applyAlignment="1"/>
    <xf numFmtId="0" fontId="4" fillId="4" borderId="0" xfId="0" quotePrefix="1" applyNumberFormat="1" applyFont="1" applyFill="1" applyAlignment="1">
      <alignment horizontal="center"/>
    </xf>
    <xf numFmtId="0" fontId="5" fillId="4" borderId="0" xfId="0" applyNumberFormat="1" applyFont="1" applyFill="1" applyAlignment="1"/>
    <xf numFmtId="49" fontId="4" fillId="4" borderId="0" xfId="0" quotePrefix="1" applyNumberFormat="1" applyFont="1" applyFill="1" applyAlignment="1">
      <alignment horizontal="center"/>
    </xf>
    <xf numFmtId="0" fontId="5" fillId="4" borderId="0" xfId="0" applyFont="1" applyFill="1" applyAlignment="1"/>
    <xf numFmtId="49" fontId="6" fillId="2" borderId="0" xfId="0" applyNumberFormat="1" applyFont="1" applyFill="1" applyAlignment="1">
      <alignment horizontal="center"/>
    </xf>
    <xf numFmtId="0" fontId="7" fillId="2" borderId="0" xfId="0" applyFont="1" applyFill="1" applyAlignment="1"/>
    <xf numFmtId="0" fontId="10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 shrinkToFit="1"/>
    </xf>
    <xf numFmtId="0" fontId="10" fillId="4" borderId="0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4" fontId="9" fillId="4" borderId="0" xfId="0" applyNumberFormat="1" applyFont="1" applyFill="1" applyBorder="1" applyAlignment="1">
      <alignment horizontal="center" vertical="center" wrapText="1" shrinkToFit="1"/>
    </xf>
    <xf numFmtId="0" fontId="10" fillId="4" borderId="0" xfId="2" applyFont="1" applyFill="1" applyBorder="1" applyAlignment="1">
      <alignment horizontal="center" wrapText="1"/>
    </xf>
    <xf numFmtId="0" fontId="31" fillId="11" borderId="0" xfId="2" applyFont="1" applyFill="1" applyBorder="1" applyAlignment="1">
      <alignment horizontal="left" vertical="center" wrapText="1"/>
    </xf>
    <xf numFmtId="0" fontId="31" fillId="0" borderId="0" xfId="2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4" fillId="5" borderId="6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/>
    </xf>
    <xf numFmtId="0" fontId="19" fillId="5" borderId="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2589T22017_ESTADO_VARIO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2589T22017_ESTADO_DE_CAMBIO_DE_PATRIMONIO_NE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General_Situacion"/>
      <sheetName val="EstadoResultados_Rendimiento"/>
      <sheetName val="EstadoSituacionEvolucionBienes"/>
      <sheetName val="EstadoFinancieroSegmentos"/>
      <sheetName val="EstadoEjecucionPresupuestaria"/>
      <sheetName val="Data"/>
    </sheetNames>
    <sheetDataSet>
      <sheetData sheetId="0">
        <row r="173">
          <cell r="D173">
            <v>288069</v>
          </cell>
          <cell r="E173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CambiosPatrimonioNeto"/>
      <sheetName val="Data"/>
    </sheetNames>
    <sheetDataSet>
      <sheetData sheetId="0"/>
      <sheetData sheetId="1">
        <row r="2">
          <cell r="D2" t="e">
            <v>#VALUE!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9"/>
  <sheetViews>
    <sheetView tabSelected="1" workbookViewId="0">
      <selection activeCell="H17" sqref="H17"/>
    </sheetView>
  </sheetViews>
  <sheetFormatPr baseColWidth="10" defaultColWidth="11.42578125" defaultRowHeight="11.25" x14ac:dyDescent="0.2"/>
  <cols>
    <col min="1" max="1" width="16.140625" style="1" bestFit="1" customWidth="1"/>
    <col min="2" max="2" width="35.5703125" style="2" bestFit="1" customWidth="1"/>
    <col min="3" max="3" width="67.5703125" style="2" bestFit="1" customWidth="1"/>
    <col min="4" max="4" width="18.7109375" style="3" bestFit="1" customWidth="1"/>
    <col min="5" max="5" width="21.140625" style="3" customWidth="1"/>
    <col min="6" max="6" width="20.5703125" style="3" customWidth="1"/>
    <col min="7" max="7" width="18.7109375" style="3" bestFit="1" customWidth="1"/>
    <col min="8" max="33" width="11.42578125" style="190"/>
    <col min="34" max="16384" width="11.42578125" style="4"/>
  </cols>
  <sheetData>
    <row r="1" spans="1:33" s="190" customFormat="1" x14ac:dyDescent="0.2">
      <c r="A1" s="186"/>
      <c r="B1" s="187"/>
      <c r="C1" s="188"/>
      <c r="D1" s="189"/>
      <c r="E1" s="189"/>
      <c r="F1" s="189"/>
      <c r="G1" s="189"/>
    </row>
    <row r="2" spans="1:33" s="190" customFormat="1" x14ac:dyDescent="0.2">
      <c r="A2" s="186"/>
      <c r="B2" s="187"/>
      <c r="C2" s="187"/>
      <c r="D2" s="189"/>
      <c r="E2" s="189"/>
      <c r="F2" s="189"/>
      <c r="G2" s="189"/>
    </row>
    <row r="3" spans="1:33" s="190" customFormat="1" ht="16.5" x14ac:dyDescent="0.3">
      <c r="A3" s="186"/>
      <c r="B3" s="205" t="str">
        <f>+'Estado de Situacion Financiera'!A1</f>
        <v>CONSEJO TECNICO ASISTENCIA MEDICO SOCIAL</v>
      </c>
      <c r="C3" s="206"/>
      <c r="D3" s="206"/>
      <c r="E3" s="206"/>
      <c r="F3" s="206"/>
      <c r="G3" s="206"/>
    </row>
    <row r="4" spans="1:33" s="190" customFormat="1" ht="16.5" x14ac:dyDescent="0.3">
      <c r="A4" s="186"/>
      <c r="B4" s="207" t="s">
        <v>0</v>
      </c>
      <c r="C4" s="208"/>
      <c r="D4" s="208"/>
      <c r="E4" s="208"/>
      <c r="F4" s="208"/>
      <c r="G4" s="208"/>
    </row>
    <row r="5" spans="1:33" s="190" customFormat="1" ht="16.5" x14ac:dyDescent="0.3">
      <c r="A5" s="186"/>
      <c r="B5" s="205" t="str">
        <f>+'Estado de Situacion Financiera'!A3</f>
        <v>AL 30 DE JUNIO DEL 2017</v>
      </c>
      <c r="C5" s="206"/>
      <c r="D5" s="206"/>
      <c r="E5" s="206"/>
      <c r="F5" s="206"/>
      <c r="G5" s="206"/>
    </row>
    <row r="6" spans="1:33" ht="16.5" x14ac:dyDescent="0.3">
      <c r="A6" s="5"/>
      <c r="B6" s="203"/>
      <c r="C6" s="204"/>
      <c r="D6" s="204"/>
      <c r="E6" s="204"/>
      <c r="F6" s="204"/>
      <c r="G6" s="204"/>
    </row>
    <row r="7" spans="1:33" ht="16.5" x14ac:dyDescent="0.3">
      <c r="A7" s="5"/>
      <c r="B7" s="209" t="s">
        <v>1</v>
      </c>
      <c r="C7" s="210" t="s">
        <v>2</v>
      </c>
      <c r="D7" s="210"/>
      <c r="E7" s="210"/>
      <c r="F7" s="210"/>
      <c r="G7" s="210"/>
    </row>
    <row r="8" spans="1:33" ht="16.5" x14ac:dyDescent="0.3">
      <c r="A8" s="5"/>
      <c r="B8" s="203"/>
      <c r="C8" s="204"/>
      <c r="D8" s="204"/>
      <c r="E8" s="204"/>
      <c r="F8" s="204"/>
      <c r="G8" s="204"/>
    </row>
    <row r="9" spans="1:33" ht="12" customHeight="1" x14ac:dyDescent="0.2">
      <c r="A9" s="6" t="s">
        <v>3</v>
      </c>
      <c r="B9" s="6" t="s">
        <v>4</v>
      </c>
      <c r="C9" s="6" t="s">
        <v>5</v>
      </c>
      <c r="D9" s="7" t="s">
        <v>6</v>
      </c>
      <c r="E9" s="7" t="s">
        <v>7</v>
      </c>
      <c r="F9" s="7" t="s">
        <v>8</v>
      </c>
      <c r="G9" s="7" t="s">
        <v>9</v>
      </c>
    </row>
    <row r="10" spans="1:33" s="11" customFormat="1" ht="12" customHeight="1" x14ac:dyDescent="0.2">
      <c r="A10" s="8" t="s">
        <v>10</v>
      </c>
      <c r="B10" s="9" t="s">
        <v>11</v>
      </c>
      <c r="C10" s="10" t="s">
        <v>12</v>
      </c>
      <c r="D10" s="10">
        <v>10016916378</v>
      </c>
      <c r="E10" s="10">
        <v>4774976642</v>
      </c>
      <c r="F10" s="10">
        <v>5888850369</v>
      </c>
      <c r="G10" s="10">
        <v>8901378668</v>
      </c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</row>
    <row r="11" spans="1:33" s="11" customFormat="1" ht="12.75" x14ac:dyDescent="0.2">
      <c r="A11" s="8" t="s">
        <v>10</v>
      </c>
      <c r="B11" s="9" t="s">
        <v>13</v>
      </c>
      <c r="C11" s="10" t="s">
        <v>14</v>
      </c>
      <c r="D11" s="10">
        <v>226299532</v>
      </c>
      <c r="E11" s="10">
        <v>2018361789</v>
      </c>
      <c r="F11" s="10">
        <v>1991488107</v>
      </c>
      <c r="G11" s="10">
        <v>253173214</v>
      </c>
      <c r="H11" s="190"/>
      <c r="I11" s="190"/>
      <c r="J11" s="190"/>
      <c r="K11" s="190"/>
      <c r="L11" s="190"/>
      <c r="M11" s="190"/>
      <c r="N11" s="190"/>
      <c r="O11" s="190"/>
      <c r="P11" s="190"/>
      <c r="Q11" s="190"/>
      <c r="R11" s="190"/>
      <c r="S11" s="190"/>
      <c r="T11" s="190"/>
      <c r="U11" s="190"/>
      <c r="V11" s="190"/>
      <c r="W11" s="190"/>
      <c r="X11" s="190"/>
      <c r="Y11" s="190"/>
      <c r="Z11" s="190"/>
      <c r="AA11" s="190"/>
      <c r="AB11" s="190"/>
      <c r="AC11" s="190"/>
      <c r="AD11" s="190"/>
      <c r="AE11" s="190"/>
      <c r="AF11" s="190"/>
      <c r="AG11" s="190"/>
    </row>
    <row r="12" spans="1:33" s="11" customFormat="1" ht="12.75" x14ac:dyDescent="0.2">
      <c r="A12" s="8" t="s">
        <v>10</v>
      </c>
      <c r="B12" s="9" t="s">
        <v>15</v>
      </c>
      <c r="C12" s="10" t="s">
        <v>16</v>
      </c>
      <c r="D12" s="10">
        <v>215841678</v>
      </c>
      <c r="E12" s="10">
        <v>1124880291</v>
      </c>
      <c r="F12" s="10">
        <v>1087548755</v>
      </c>
      <c r="G12" s="10">
        <v>253173214</v>
      </c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90"/>
      <c r="AG12" s="190"/>
    </row>
    <row r="13" spans="1:33" s="11" customFormat="1" ht="12.75" x14ac:dyDescent="0.2">
      <c r="A13" s="8" t="s">
        <v>10</v>
      </c>
      <c r="B13" s="9" t="s">
        <v>17</v>
      </c>
      <c r="C13" s="10" t="s">
        <v>18</v>
      </c>
      <c r="D13" s="10">
        <v>215841678</v>
      </c>
      <c r="E13" s="10">
        <v>1124880291</v>
      </c>
      <c r="F13" s="10">
        <v>1087548755</v>
      </c>
      <c r="G13" s="10">
        <v>253173214</v>
      </c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</row>
    <row r="14" spans="1:33" s="11" customFormat="1" ht="12.75" x14ac:dyDescent="0.2">
      <c r="A14" s="8" t="s">
        <v>10</v>
      </c>
      <c r="B14" s="9" t="s">
        <v>19</v>
      </c>
      <c r="C14" s="10" t="s">
        <v>20</v>
      </c>
      <c r="D14" s="10">
        <v>215841678</v>
      </c>
      <c r="E14" s="10">
        <v>1124880291</v>
      </c>
      <c r="F14" s="10">
        <v>1087548755</v>
      </c>
      <c r="G14" s="10">
        <v>253173214</v>
      </c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</row>
    <row r="15" spans="1:33" s="11" customFormat="1" ht="12.75" x14ac:dyDescent="0.2">
      <c r="A15" s="8" t="s">
        <v>10</v>
      </c>
      <c r="B15" s="9" t="s">
        <v>21</v>
      </c>
      <c r="C15" s="10" t="s">
        <v>22</v>
      </c>
      <c r="D15" s="10">
        <v>215841678</v>
      </c>
      <c r="E15" s="10">
        <v>1124880291</v>
      </c>
      <c r="F15" s="10">
        <v>1087548755</v>
      </c>
      <c r="G15" s="10">
        <v>253173214</v>
      </c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</row>
    <row r="16" spans="1:33" s="11" customFormat="1" ht="12.75" x14ac:dyDescent="0.2">
      <c r="A16" s="8" t="s">
        <v>10</v>
      </c>
      <c r="B16" s="9" t="s">
        <v>23</v>
      </c>
      <c r="C16" s="10" t="s">
        <v>24</v>
      </c>
      <c r="D16" s="10">
        <v>22297375</v>
      </c>
      <c r="E16" s="10">
        <v>99809338</v>
      </c>
      <c r="F16" s="10">
        <v>88329614</v>
      </c>
      <c r="G16" s="10">
        <v>33777099</v>
      </c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</row>
    <row r="17" spans="1:33" s="11" customFormat="1" ht="12.75" x14ac:dyDescent="0.2">
      <c r="A17" s="8" t="s">
        <v>10</v>
      </c>
      <c r="B17" s="9" t="s">
        <v>25</v>
      </c>
      <c r="C17" s="10" t="s">
        <v>24</v>
      </c>
      <c r="D17" s="10">
        <v>22297375</v>
      </c>
      <c r="E17" s="10">
        <v>99809338</v>
      </c>
      <c r="F17" s="10">
        <v>88329614</v>
      </c>
      <c r="G17" s="10">
        <v>33777099</v>
      </c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</row>
    <row r="18" spans="1:33" s="11" customFormat="1" ht="12.75" x14ac:dyDescent="0.2">
      <c r="A18" s="8" t="s">
        <v>10</v>
      </c>
      <c r="B18" s="9" t="s">
        <v>26</v>
      </c>
      <c r="C18" s="10" t="s">
        <v>27</v>
      </c>
      <c r="D18" s="10">
        <v>193544303</v>
      </c>
      <c r="E18" s="10">
        <v>1025070953</v>
      </c>
      <c r="F18" s="10">
        <v>999219141</v>
      </c>
      <c r="G18" s="10">
        <v>219396115</v>
      </c>
      <c r="H18" s="190"/>
      <c r="I18" s="190"/>
      <c r="J18" s="190"/>
      <c r="K18" s="190"/>
      <c r="L18" s="190"/>
      <c r="M18" s="190"/>
      <c r="N18" s="190"/>
      <c r="O18" s="190"/>
      <c r="P18" s="190"/>
      <c r="Q18" s="190"/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</row>
    <row r="19" spans="1:33" s="11" customFormat="1" ht="12.75" x14ac:dyDescent="0.2">
      <c r="A19" s="8" t="s">
        <v>10</v>
      </c>
      <c r="B19" s="9" t="s">
        <v>28</v>
      </c>
      <c r="C19" s="10" t="s">
        <v>29</v>
      </c>
      <c r="D19" s="10">
        <v>193544303</v>
      </c>
      <c r="E19" s="10">
        <v>1025070953</v>
      </c>
      <c r="F19" s="10">
        <v>999219141</v>
      </c>
      <c r="G19" s="10">
        <v>219396115</v>
      </c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</row>
    <row r="20" spans="1:33" s="11" customFormat="1" ht="12.75" x14ac:dyDescent="0.2">
      <c r="A20" s="8" t="s">
        <v>10</v>
      </c>
      <c r="B20" s="9" t="s">
        <v>30</v>
      </c>
      <c r="C20" s="10" t="s">
        <v>31</v>
      </c>
      <c r="D20" s="10">
        <v>10457854</v>
      </c>
      <c r="E20" s="10">
        <v>893481498</v>
      </c>
      <c r="F20" s="10">
        <v>903939352</v>
      </c>
      <c r="G20" s="10">
        <v>0</v>
      </c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</row>
    <row r="21" spans="1:33" s="11" customFormat="1" ht="12.75" x14ac:dyDescent="0.2">
      <c r="A21" s="8" t="s">
        <v>10</v>
      </c>
      <c r="B21" s="9" t="s">
        <v>32</v>
      </c>
      <c r="C21" s="10" t="s">
        <v>33</v>
      </c>
      <c r="D21" s="10">
        <v>10453929</v>
      </c>
      <c r="E21" s="10">
        <v>0</v>
      </c>
      <c r="F21" s="10">
        <v>10453929</v>
      </c>
      <c r="G21" s="10">
        <v>0</v>
      </c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</row>
    <row r="22" spans="1:33" s="11" customFormat="1" ht="12.75" x14ac:dyDescent="0.2">
      <c r="A22" s="8" t="s">
        <v>10</v>
      </c>
      <c r="B22" s="9" t="s">
        <v>34</v>
      </c>
      <c r="C22" s="10" t="s">
        <v>35</v>
      </c>
      <c r="D22" s="10">
        <v>10453929</v>
      </c>
      <c r="E22" s="10">
        <v>0</v>
      </c>
      <c r="F22" s="10">
        <v>10453929</v>
      </c>
      <c r="G22" s="10">
        <v>0</v>
      </c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</row>
    <row r="23" spans="1:33" s="11" customFormat="1" ht="12.75" x14ac:dyDescent="0.2">
      <c r="A23" s="8" t="s">
        <v>10</v>
      </c>
      <c r="B23" s="9" t="s">
        <v>36</v>
      </c>
      <c r="C23" s="10" t="s">
        <v>37</v>
      </c>
      <c r="D23" s="10">
        <v>10453929</v>
      </c>
      <c r="E23" s="10">
        <v>0</v>
      </c>
      <c r="F23" s="10">
        <v>10453929</v>
      </c>
      <c r="G23" s="10">
        <v>0</v>
      </c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</row>
    <row r="24" spans="1:33" s="11" customFormat="1" ht="12.75" x14ac:dyDescent="0.2">
      <c r="A24" s="8" t="s">
        <v>10</v>
      </c>
      <c r="B24" s="9" t="s">
        <v>38</v>
      </c>
      <c r="C24" s="10" t="s">
        <v>39</v>
      </c>
      <c r="D24" s="10">
        <v>3925</v>
      </c>
      <c r="E24" s="10">
        <v>893481498</v>
      </c>
      <c r="F24" s="10">
        <v>893485423</v>
      </c>
      <c r="G24" s="10">
        <v>0</v>
      </c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</row>
    <row r="25" spans="1:33" s="11" customFormat="1" ht="12.75" x14ac:dyDescent="0.2">
      <c r="A25" s="8" t="s">
        <v>10</v>
      </c>
      <c r="B25" s="9" t="s">
        <v>40</v>
      </c>
      <c r="C25" s="10" t="s">
        <v>41</v>
      </c>
      <c r="D25" s="10">
        <v>3925</v>
      </c>
      <c r="E25" s="10">
        <v>893481498</v>
      </c>
      <c r="F25" s="10">
        <v>893485423</v>
      </c>
      <c r="G25" s="10">
        <v>0</v>
      </c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</row>
    <row r="26" spans="1:33" s="11" customFormat="1" ht="12.75" x14ac:dyDescent="0.2">
      <c r="A26" s="8" t="s">
        <v>10</v>
      </c>
      <c r="B26" s="9" t="s">
        <v>42</v>
      </c>
      <c r="C26" s="10" t="s">
        <v>43</v>
      </c>
      <c r="D26" s="10">
        <v>0</v>
      </c>
      <c r="E26" s="10">
        <v>849300937</v>
      </c>
      <c r="F26" s="10">
        <v>849300937</v>
      </c>
      <c r="G26" s="10">
        <v>0</v>
      </c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0"/>
      <c r="X26" s="190"/>
      <c r="Y26" s="190"/>
      <c r="Z26" s="190"/>
      <c r="AA26" s="190"/>
      <c r="AB26" s="190"/>
      <c r="AC26" s="190"/>
      <c r="AD26" s="190"/>
      <c r="AE26" s="190"/>
      <c r="AF26" s="190"/>
      <c r="AG26" s="190"/>
    </row>
    <row r="27" spans="1:33" s="11" customFormat="1" ht="12.75" x14ac:dyDescent="0.2">
      <c r="A27" s="8" t="s">
        <v>10</v>
      </c>
      <c r="B27" s="9" t="s">
        <v>44</v>
      </c>
      <c r="C27" s="10" t="s">
        <v>43</v>
      </c>
      <c r="D27" s="10">
        <v>0</v>
      </c>
      <c r="E27" s="10">
        <v>849300937</v>
      </c>
      <c r="F27" s="10">
        <v>849300937</v>
      </c>
      <c r="G27" s="10">
        <v>0</v>
      </c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90"/>
      <c r="AG27" s="190"/>
    </row>
    <row r="28" spans="1:33" s="11" customFormat="1" ht="12.75" x14ac:dyDescent="0.2">
      <c r="A28" s="8" t="s">
        <v>10</v>
      </c>
      <c r="B28" s="9" t="s">
        <v>45</v>
      </c>
      <c r="C28" s="10" t="s">
        <v>43</v>
      </c>
      <c r="D28" s="10">
        <v>0</v>
      </c>
      <c r="E28" s="10">
        <v>849300937</v>
      </c>
      <c r="F28" s="10">
        <v>849300937</v>
      </c>
      <c r="G28" s="10">
        <v>0</v>
      </c>
      <c r="H28" s="190"/>
      <c r="I28" s="190"/>
      <c r="J28" s="190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190"/>
      <c r="AB28" s="190"/>
      <c r="AC28" s="190"/>
      <c r="AD28" s="190"/>
      <c r="AE28" s="190"/>
      <c r="AF28" s="190"/>
      <c r="AG28" s="190"/>
    </row>
    <row r="29" spans="1:33" s="11" customFormat="1" ht="12.75" x14ac:dyDescent="0.2">
      <c r="A29" s="8" t="s">
        <v>10</v>
      </c>
      <c r="B29" s="9" t="s">
        <v>46</v>
      </c>
      <c r="C29" s="10" t="s">
        <v>47</v>
      </c>
      <c r="D29" s="10">
        <v>3925</v>
      </c>
      <c r="E29" s="10">
        <v>44180561</v>
      </c>
      <c r="F29" s="10">
        <v>44184486</v>
      </c>
      <c r="G29" s="10">
        <v>0</v>
      </c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</row>
    <row r="30" spans="1:33" s="11" customFormat="1" ht="12.75" x14ac:dyDescent="0.2">
      <c r="A30" s="8" t="s">
        <v>10</v>
      </c>
      <c r="B30" s="9" t="s">
        <v>48</v>
      </c>
      <c r="C30" s="10" t="s">
        <v>47</v>
      </c>
      <c r="D30" s="10">
        <v>3925</v>
      </c>
      <c r="E30" s="10">
        <v>44180561</v>
      </c>
      <c r="F30" s="10">
        <v>44184486</v>
      </c>
      <c r="G30" s="10">
        <v>0</v>
      </c>
      <c r="H30" s="190"/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0"/>
      <c r="AA30" s="190"/>
      <c r="AB30" s="190"/>
      <c r="AC30" s="190"/>
      <c r="AD30" s="190"/>
      <c r="AE30" s="190"/>
      <c r="AF30" s="190"/>
      <c r="AG30" s="190"/>
    </row>
    <row r="31" spans="1:33" s="11" customFormat="1" ht="15.75" customHeight="1" x14ac:dyDescent="0.2">
      <c r="A31" s="8" t="s">
        <v>10</v>
      </c>
      <c r="B31" s="9" t="s">
        <v>49</v>
      </c>
      <c r="C31" s="10" t="s">
        <v>50</v>
      </c>
      <c r="D31" s="10">
        <v>0</v>
      </c>
      <c r="E31" s="10">
        <v>439401</v>
      </c>
      <c r="F31" s="10">
        <v>439401</v>
      </c>
      <c r="G31" s="10">
        <v>0</v>
      </c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0"/>
    </row>
    <row r="32" spans="1:33" s="11" customFormat="1" ht="12.75" x14ac:dyDescent="0.2">
      <c r="A32" s="8" t="s">
        <v>10</v>
      </c>
      <c r="B32" s="9" t="s">
        <v>51</v>
      </c>
      <c r="C32" s="10" t="s">
        <v>52</v>
      </c>
      <c r="D32" s="10">
        <v>3925</v>
      </c>
      <c r="E32" s="10">
        <v>43741160</v>
      </c>
      <c r="F32" s="10">
        <v>43745085</v>
      </c>
      <c r="G32" s="10">
        <v>0</v>
      </c>
      <c r="H32" s="190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190"/>
    </row>
    <row r="33" spans="1:33" s="11" customFormat="1" ht="12.75" x14ac:dyDescent="0.2">
      <c r="A33" s="8" t="s">
        <v>10</v>
      </c>
      <c r="B33" s="9" t="s">
        <v>53</v>
      </c>
      <c r="C33" s="10" t="s">
        <v>54</v>
      </c>
      <c r="D33" s="10">
        <v>9790616846</v>
      </c>
      <c r="E33" s="10">
        <v>2756614853</v>
      </c>
      <c r="F33" s="10">
        <v>3897362262</v>
      </c>
      <c r="G33" s="10">
        <v>8648205454</v>
      </c>
      <c r="H33" s="190"/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190"/>
      <c r="T33" s="190"/>
      <c r="U33" s="190"/>
      <c r="V33" s="190"/>
      <c r="W33" s="190"/>
      <c r="X33" s="190"/>
      <c r="Y33" s="190"/>
      <c r="Z33" s="190"/>
      <c r="AA33" s="190"/>
      <c r="AB33" s="190"/>
      <c r="AC33" s="190"/>
      <c r="AD33" s="190"/>
      <c r="AE33" s="190"/>
      <c r="AF33" s="190"/>
      <c r="AG33" s="190"/>
    </row>
    <row r="34" spans="1:33" s="11" customFormat="1" ht="12.75" x14ac:dyDescent="0.2">
      <c r="A34" s="8" t="s">
        <v>10</v>
      </c>
      <c r="B34" s="9" t="s">
        <v>55</v>
      </c>
      <c r="C34" s="10" t="s">
        <v>56</v>
      </c>
      <c r="D34" s="10">
        <v>1119337220</v>
      </c>
      <c r="E34" s="10">
        <v>26197045</v>
      </c>
      <c r="F34" s="10">
        <v>200000000</v>
      </c>
      <c r="G34" s="10">
        <v>945534265</v>
      </c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</row>
    <row r="35" spans="1:33" s="11" customFormat="1" ht="12.75" x14ac:dyDescent="0.2">
      <c r="A35" s="8" t="s">
        <v>10</v>
      </c>
      <c r="B35" s="9" t="s">
        <v>57</v>
      </c>
      <c r="C35" s="10" t="s">
        <v>58</v>
      </c>
      <c r="D35" s="10">
        <v>1129791149</v>
      </c>
      <c r="E35" s="10">
        <v>26197045</v>
      </c>
      <c r="F35" s="10">
        <v>200000000</v>
      </c>
      <c r="G35" s="10">
        <v>955988194</v>
      </c>
      <c r="H35" s="190"/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Z35" s="190"/>
      <c r="AA35" s="190"/>
      <c r="AB35" s="190"/>
      <c r="AC35" s="190"/>
      <c r="AD35" s="190"/>
      <c r="AE35" s="190"/>
      <c r="AF35" s="190"/>
      <c r="AG35" s="190"/>
    </row>
    <row r="36" spans="1:33" s="11" customFormat="1" ht="12.75" x14ac:dyDescent="0.2">
      <c r="A36" s="8" t="s">
        <v>10</v>
      </c>
      <c r="B36" s="9" t="s">
        <v>59</v>
      </c>
      <c r="C36" s="10" t="s">
        <v>60</v>
      </c>
      <c r="D36" s="10">
        <v>1129791149</v>
      </c>
      <c r="E36" s="10">
        <v>26197045</v>
      </c>
      <c r="F36" s="10">
        <v>200000000</v>
      </c>
      <c r="G36" s="10">
        <v>955988194</v>
      </c>
      <c r="H36" s="190"/>
      <c r="I36" s="190"/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A36" s="190"/>
      <c r="AB36" s="190"/>
      <c r="AC36" s="190"/>
      <c r="AD36" s="190"/>
      <c r="AE36" s="190"/>
      <c r="AF36" s="190"/>
      <c r="AG36" s="190"/>
    </row>
    <row r="37" spans="1:33" s="11" customFormat="1" ht="12.75" x14ac:dyDescent="0.2">
      <c r="A37" s="8" t="s">
        <v>10</v>
      </c>
      <c r="B37" s="9" t="s">
        <v>61</v>
      </c>
      <c r="C37" s="10" t="s">
        <v>62</v>
      </c>
      <c r="D37" s="10">
        <v>1129791149</v>
      </c>
      <c r="E37" s="10">
        <v>26197045</v>
      </c>
      <c r="F37" s="10">
        <v>200000000</v>
      </c>
      <c r="G37" s="10">
        <v>955988194</v>
      </c>
      <c r="H37" s="190"/>
      <c r="I37" s="190"/>
      <c r="J37" s="190"/>
      <c r="K37" s="190"/>
      <c r="L37" s="190"/>
      <c r="M37" s="190"/>
      <c r="N37" s="190"/>
      <c r="O37" s="190"/>
      <c r="P37" s="190"/>
      <c r="Q37" s="190"/>
      <c r="R37" s="190"/>
      <c r="S37" s="190"/>
      <c r="T37" s="190"/>
      <c r="U37" s="190"/>
      <c r="V37" s="190"/>
      <c r="W37" s="190"/>
      <c r="X37" s="190"/>
      <c r="Y37" s="190"/>
      <c r="Z37" s="190"/>
      <c r="AA37" s="190"/>
      <c r="AB37" s="190"/>
      <c r="AC37" s="190"/>
      <c r="AD37" s="190"/>
      <c r="AE37" s="190"/>
      <c r="AF37" s="190"/>
      <c r="AG37" s="190"/>
    </row>
    <row r="38" spans="1:33" s="11" customFormat="1" ht="12.75" x14ac:dyDescent="0.2">
      <c r="A38" s="8" t="s">
        <v>10</v>
      </c>
      <c r="B38" s="9" t="s">
        <v>63</v>
      </c>
      <c r="C38" s="10" t="s">
        <v>64</v>
      </c>
      <c r="D38" s="10">
        <v>1129791149</v>
      </c>
      <c r="E38" s="10">
        <v>26197045</v>
      </c>
      <c r="F38" s="10">
        <v>200000000</v>
      </c>
      <c r="G38" s="10">
        <v>955988194</v>
      </c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0"/>
      <c r="W38" s="190"/>
      <c r="X38" s="190"/>
      <c r="Y38" s="190"/>
      <c r="Z38" s="190"/>
      <c r="AA38" s="190"/>
      <c r="AB38" s="190"/>
      <c r="AC38" s="190"/>
      <c r="AD38" s="190"/>
      <c r="AE38" s="190"/>
      <c r="AF38" s="190"/>
      <c r="AG38" s="190"/>
    </row>
    <row r="39" spans="1:33" s="11" customFormat="1" ht="12.75" x14ac:dyDescent="0.2">
      <c r="A39" s="8" t="s">
        <v>10</v>
      </c>
      <c r="B39" s="9" t="s">
        <v>65</v>
      </c>
      <c r="C39" s="10" t="s">
        <v>58</v>
      </c>
      <c r="D39" s="10">
        <v>-10453929</v>
      </c>
      <c r="E39" s="10">
        <v>0</v>
      </c>
      <c r="F39" s="10">
        <v>0</v>
      </c>
      <c r="G39" s="10">
        <v>-10453929</v>
      </c>
      <c r="H39" s="190"/>
      <c r="I39" s="190"/>
      <c r="J39" s="190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V39" s="190"/>
      <c r="W39" s="190"/>
      <c r="X39" s="190"/>
      <c r="Y39" s="190"/>
      <c r="Z39" s="190"/>
      <c r="AA39" s="190"/>
      <c r="AB39" s="190"/>
      <c r="AC39" s="190"/>
      <c r="AD39" s="190"/>
      <c r="AE39" s="190"/>
      <c r="AF39" s="190"/>
      <c r="AG39" s="190"/>
    </row>
    <row r="40" spans="1:33" s="11" customFormat="1" ht="12.75" x14ac:dyDescent="0.2">
      <c r="A40" s="8" t="s">
        <v>10</v>
      </c>
      <c r="B40" s="9" t="s">
        <v>66</v>
      </c>
      <c r="C40" s="10" t="s">
        <v>60</v>
      </c>
      <c r="D40" s="10">
        <v>-10453929</v>
      </c>
      <c r="E40" s="10">
        <v>0</v>
      </c>
      <c r="F40" s="10">
        <v>0</v>
      </c>
      <c r="G40" s="10">
        <v>-10453929</v>
      </c>
      <c r="H40" s="190"/>
      <c r="I40" s="190"/>
      <c r="J40" s="190"/>
      <c r="K40" s="190"/>
      <c r="L40" s="190"/>
      <c r="M40" s="190"/>
      <c r="N40" s="190"/>
      <c r="O40" s="190"/>
      <c r="P40" s="190"/>
      <c r="Q40" s="190"/>
      <c r="R40" s="190"/>
      <c r="S40" s="190"/>
      <c r="T40" s="190"/>
      <c r="U40" s="190"/>
      <c r="V40" s="190"/>
      <c r="W40" s="190"/>
      <c r="X40" s="190"/>
      <c r="Y40" s="190"/>
      <c r="Z40" s="190"/>
      <c r="AA40" s="190"/>
      <c r="AB40" s="190"/>
      <c r="AC40" s="190"/>
      <c r="AD40" s="190"/>
      <c r="AE40" s="190"/>
      <c r="AF40" s="190"/>
      <c r="AG40" s="190"/>
    </row>
    <row r="41" spans="1:33" s="11" customFormat="1" ht="12.75" x14ac:dyDescent="0.2">
      <c r="A41" s="8" t="s">
        <v>10</v>
      </c>
      <c r="B41" s="9" t="s">
        <v>67</v>
      </c>
      <c r="C41" s="10" t="s">
        <v>62</v>
      </c>
      <c r="D41" s="10">
        <v>-10453929</v>
      </c>
      <c r="E41" s="10">
        <v>0</v>
      </c>
      <c r="F41" s="10">
        <v>0</v>
      </c>
      <c r="G41" s="10">
        <v>-10453929</v>
      </c>
      <c r="H41" s="190"/>
      <c r="I41" s="190"/>
      <c r="J41" s="190"/>
      <c r="K41" s="190"/>
      <c r="L41" s="190"/>
      <c r="M41" s="190"/>
      <c r="N41" s="190"/>
      <c r="O41" s="190"/>
      <c r="P41" s="190"/>
      <c r="Q41" s="190"/>
      <c r="R41" s="190"/>
      <c r="S41" s="190"/>
      <c r="T41" s="190"/>
      <c r="U41" s="190"/>
      <c r="V41" s="190"/>
      <c r="W41" s="190"/>
      <c r="X41" s="190"/>
      <c r="Y41" s="190"/>
      <c r="Z41" s="190"/>
      <c r="AA41" s="190"/>
      <c r="AB41" s="190"/>
      <c r="AC41" s="190"/>
      <c r="AD41" s="190"/>
      <c r="AE41" s="190"/>
      <c r="AF41" s="190"/>
      <c r="AG41" s="190"/>
    </row>
    <row r="42" spans="1:33" s="11" customFormat="1" ht="12.75" x14ac:dyDescent="0.2">
      <c r="A42" s="8" t="s">
        <v>10</v>
      </c>
      <c r="B42" s="9" t="s">
        <v>68</v>
      </c>
      <c r="C42" s="10" t="s">
        <v>69</v>
      </c>
      <c r="D42" s="10">
        <v>2358378449</v>
      </c>
      <c r="E42" s="10">
        <v>983731317</v>
      </c>
      <c r="F42" s="10">
        <v>3340445783</v>
      </c>
      <c r="G42" s="10">
        <v>0</v>
      </c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</row>
    <row r="43" spans="1:33" s="11" customFormat="1" ht="12.75" x14ac:dyDescent="0.2">
      <c r="A43" s="8" t="s">
        <v>10</v>
      </c>
      <c r="B43" s="9" t="s">
        <v>70</v>
      </c>
      <c r="C43" s="10" t="s">
        <v>71</v>
      </c>
      <c r="D43" s="10">
        <v>2358378449</v>
      </c>
      <c r="E43" s="10">
        <v>983731317</v>
      </c>
      <c r="F43" s="10">
        <v>3340445783</v>
      </c>
      <c r="G43" s="10">
        <v>0</v>
      </c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</row>
    <row r="44" spans="1:33" s="11" customFormat="1" ht="12.75" x14ac:dyDescent="0.2">
      <c r="A44" s="8" t="s">
        <v>10</v>
      </c>
      <c r="B44" s="9" t="s">
        <v>72</v>
      </c>
      <c r="C44" s="10" t="s">
        <v>73</v>
      </c>
      <c r="D44" s="10">
        <v>184735760</v>
      </c>
      <c r="E44" s="10">
        <v>0</v>
      </c>
      <c r="F44" s="10">
        <v>184735760</v>
      </c>
      <c r="G44" s="10">
        <v>0</v>
      </c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</row>
    <row r="45" spans="1:33" s="11" customFormat="1" ht="12.75" x14ac:dyDescent="0.2">
      <c r="A45" s="8" t="s">
        <v>10</v>
      </c>
      <c r="B45" s="9" t="s">
        <v>74</v>
      </c>
      <c r="C45" s="10" t="s">
        <v>75</v>
      </c>
      <c r="D45" s="10">
        <v>184735760</v>
      </c>
      <c r="E45" s="10">
        <v>0</v>
      </c>
      <c r="F45" s="10">
        <v>184735760</v>
      </c>
      <c r="G45" s="10">
        <v>0</v>
      </c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</row>
    <row r="46" spans="1:33" s="11" customFormat="1" ht="12.75" x14ac:dyDescent="0.2">
      <c r="A46" s="8" t="s">
        <v>10</v>
      </c>
      <c r="B46" s="9" t="s">
        <v>76</v>
      </c>
      <c r="C46" s="10" t="s">
        <v>77</v>
      </c>
      <c r="D46" s="10">
        <v>184735760</v>
      </c>
      <c r="E46" s="10">
        <v>0</v>
      </c>
      <c r="F46" s="10">
        <v>184735760</v>
      </c>
      <c r="G46" s="10">
        <v>0</v>
      </c>
      <c r="H46" s="190"/>
      <c r="I46" s="190"/>
      <c r="J46" s="190"/>
      <c r="K46" s="190"/>
      <c r="L46" s="190"/>
      <c r="M46" s="190"/>
      <c r="N46" s="190"/>
      <c r="O46" s="190"/>
      <c r="P46" s="190"/>
      <c r="Q46" s="190"/>
      <c r="R46" s="190"/>
      <c r="S46" s="190"/>
      <c r="T46" s="190"/>
      <c r="U46" s="190"/>
      <c r="V46" s="190"/>
      <c r="W46" s="190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</row>
    <row r="47" spans="1:33" s="11" customFormat="1" ht="12.75" x14ac:dyDescent="0.2">
      <c r="A47" s="8" t="s">
        <v>10</v>
      </c>
      <c r="B47" s="9" t="s">
        <v>78</v>
      </c>
      <c r="C47" s="10" t="s">
        <v>79</v>
      </c>
      <c r="D47" s="10">
        <v>2135541720</v>
      </c>
      <c r="E47" s="10">
        <v>438394745</v>
      </c>
      <c r="F47" s="10">
        <v>2573936465</v>
      </c>
      <c r="G47" s="10">
        <v>0</v>
      </c>
      <c r="H47" s="190"/>
      <c r="I47" s="190"/>
      <c r="J47" s="190"/>
      <c r="K47" s="190"/>
      <c r="L47" s="190"/>
      <c r="M47" s="190"/>
      <c r="N47" s="190"/>
      <c r="O47" s="190"/>
      <c r="P47" s="190"/>
      <c r="Q47" s="190"/>
      <c r="R47" s="190"/>
      <c r="S47" s="190"/>
      <c r="T47" s="190"/>
      <c r="U47" s="190"/>
      <c r="V47" s="190"/>
      <c r="W47" s="190"/>
      <c r="X47" s="190"/>
      <c r="Y47" s="190"/>
      <c r="Z47" s="190"/>
      <c r="AA47" s="190"/>
      <c r="AB47" s="190"/>
      <c r="AC47" s="190"/>
      <c r="AD47" s="190"/>
      <c r="AE47" s="190"/>
      <c r="AF47" s="190"/>
      <c r="AG47" s="190"/>
    </row>
    <row r="48" spans="1:33" s="11" customFormat="1" ht="12.75" x14ac:dyDescent="0.2">
      <c r="A48" s="8" t="s">
        <v>10</v>
      </c>
      <c r="B48" s="9" t="s">
        <v>80</v>
      </c>
      <c r="C48" s="10" t="s">
        <v>81</v>
      </c>
      <c r="D48" s="10">
        <v>2135541720</v>
      </c>
      <c r="E48" s="10">
        <v>438394745</v>
      </c>
      <c r="F48" s="10">
        <v>2573936465</v>
      </c>
      <c r="G48" s="10">
        <v>0</v>
      </c>
      <c r="H48" s="190"/>
      <c r="I48" s="190"/>
      <c r="J48" s="190"/>
      <c r="K48" s="190"/>
      <c r="L48" s="190"/>
      <c r="M48" s="190"/>
      <c r="N48" s="190"/>
      <c r="O48" s="190"/>
      <c r="P48" s="190"/>
      <c r="Q48" s="190"/>
      <c r="R48" s="190"/>
      <c r="S48" s="190"/>
      <c r="T48" s="190"/>
      <c r="U48" s="190"/>
      <c r="V48" s="190"/>
      <c r="W48" s="190"/>
      <c r="X48" s="190"/>
      <c r="Y48" s="190"/>
      <c r="Z48" s="190"/>
      <c r="AA48" s="190"/>
      <c r="AB48" s="190"/>
      <c r="AC48" s="190"/>
      <c r="AD48" s="190"/>
      <c r="AE48" s="190"/>
      <c r="AF48" s="190"/>
      <c r="AG48" s="190"/>
    </row>
    <row r="49" spans="1:33" s="11" customFormat="1" ht="12.75" x14ac:dyDescent="0.2">
      <c r="A49" s="8" t="s">
        <v>10</v>
      </c>
      <c r="B49" s="9" t="s">
        <v>82</v>
      </c>
      <c r="C49" s="10" t="s">
        <v>77</v>
      </c>
      <c r="D49" s="10">
        <v>2560957531</v>
      </c>
      <c r="E49" s="10">
        <v>0</v>
      </c>
      <c r="F49" s="10">
        <v>2560957531</v>
      </c>
      <c r="G49" s="10">
        <v>0</v>
      </c>
      <c r="H49" s="190"/>
      <c r="I49" s="190"/>
      <c r="J49" s="190"/>
      <c r="K49" s="190"/>
      <c r="L49" s="190"/>
      <c r="M49" s="190"/>
      <c r="N49" s="190"/>
      <c r="O49" s="190"/>
      <c r="P49" s="190"/>
      <c r="Q49" s="190"/>
      <c r="R49" s="190"/>
      <c r="S49" s="190"/>
      <c r="T49" s="190"/>
      <c r="U49" s="190"/>
      <c r="V49" s="190"/>
      <c r="W49" s="190"/>
      <c r="X49" s="190"/>
      <c r="Y49" s="190"/>
      <c r="Z49" s="190"/>
      <c r="AA49" s="190"/>
      <c r="AB49" s="190"/>
      <c r="AC49" s="190"/>
      <c r="AD49" s="190"/>
      <c r="AE49" s="190"/>
      <c r="AF49" s="190"/>
      <c r="AG49" s="190"/>
    </row>
    <row r="50" spans="1:33" s="11" customFormat="1" ht="12.75" x14ac:dyDescent="0.2">
      <c r="A50" s="8" t="s">
        <v>10</v>
      </c>
      <c r="B50" s="9" t="s">
        <v>83</v>
      </c>
      <c r="C50" s="10" t="s">
        <v>84</v>
      </c>
      <c r="D50" s="10">
        <v>-425415811</v>
      </c>
      <c r="E50" s="10">
        <v>438394745</v>
      </c>
      <c r="F50" s="10">
        <v>12978934</v>
      </c>
      <c r="G50" s="10">
        <v>0</v>
      </c>
      <c r="H50" s="190"/>
      <c r="I50" s="190"/>
      <c r="J50" s="190"/>
      <c r="K50" s="190"/>
      <c r="L50" s="190"/>
      <c r="M50" s="190"/>
      <c r="N50" s="190"/>
      <c r="O50" s="190"/>
      <c r="P50" s="190"/>
      <c r="Q50" s="190"/>
      <c r="R50" s="190"/>
      <c r="S50" s="190"/>
      <c r="T50" s="190"/>
      <c r="U50" s="190"/>
      <c r="V50" s="190"/>
      <c r="W50" s="190"/>
      <c r="X50" s="190"/>
      <c r="Y50" s="190"/>
      <c r="Z50" s="190"/>
      <c r="AA50" s="190"/>
      <c r="AB50" s="190"/>
      <c r="AC50" s="190"/>
      <c r="AD50" s="190"/>
      <c r="AE50" s="190"/>
      <c r="AF50" s="190"/>
      <c r="AG50" s="190"/>
    </row>
    <row r="51" spans="1:33" s="11" customFormat="1" ht="12.75" x14ac:dyDescent="0.2">
      <c r="A51" s="8" t="s">
        <v>10</v>
      </c>
      <c r="B51" s="9" t="s">
        <v>85</v>
      </c>
      <c r="C51" s="10" t="s">
        <v>86</v>
      </c>
      <c r="D51" s="10">
        <v>158585</v>
      </c>
      <c r="E51" s="10">
        <v>449075</v>
      </c>
      <c r="F51" s="10">
        <v>607660</v>
      </c>
      <c r="G51" s="10">
        <v>0</v>
      </c>
      <c r="H51" s="190"/>
      <c r="I51" s="190"/>
      <c r="J51" s="190"/>
      <c r="K51" s="190"/>
      <c r="L51" s="190"/>
      <c r="M51" s="190"/>
      <c r="N51" s="190"/>
      <c r="O51" s="190"/>
      <c r="P51" s="190"/>
      <c r="Q51" s="190"/>
      <c r="R51" s="190"/>
      <c r="S51" s="190"/>
      <c r="T51" s="190"/>
      <c r="U51" s="190"/>
      <c r="V51" s="190"/>
      <c r="W51" s="190"/>
      <c r="X51" s="190"/>
      <c r="Y51" s="190"/>
      <c r="Z51" s="190"/>
      <c r="AA51" s="190"/>
      <c r="AB51" s="190"/>
      <c r="AC51" s="190"/>
      <c r="AD51" s="190"/>
      <c r="AE51" s="190"/>
      <c r="AF51" s="190"/>
      <c r="AG51" s="190"/>
    </row>
    <row r="52" spans="1:33" s="11" customFormat="1" ht="12.75" x14ac:dyDescent="0.2">
      <c r="A52" s="8" t="s">
        <v>10</v>
      </c>
      <c r="B52" s="9" t="s">
        <v>87</v>
      </c>
      <c r="C52" s="10" t="s">
        <v>88</v>
      </c>
      <c r="D52" s="10">
        <v>158585</v>
      </c>
      <c r="E52" s="10">
        <v>449075</v>
      </c>
      <c r="F52" s="10">
        <v>607660</v>
      </c>
      <c r="G52" s="10">
        <v>0</v>
      </c>
      <c r="H52" s="190"/>
      <c r="I52" s="190"/>
      <c r="J52" s="190"/>
      <c r="K52" s="190"/>
      <c r="L52" s="190"/>
      <c r="M52" s="190"/>
      <c r="N52" s="190"/>
      <c r="O52" s="190"/>
      <c r="P52" s="190"/>
      <c r="Q52" s="190"/>
      <c r="R52" s="190"/>
      <c r="S52" s="190"/>
      <c r="T52" s="190"/>
      <c r="U52" s="190"/>
      <c r="V52" s="190"/>
      <c r="W52" s="190"/>
      <c r="X52" s="190"/>
      <c r="Y52" s="190"/>
      <c r="Z52" s="190"/>
      <c r="AA52" s="190"/>
      <c r="AB52" s="190"/>
      <c r="AC52" s="190"/>
      <c r="AD52" s="190"/>
      <c r="AE52" s="190"/>
      <c r="AF52" s="190"/>
      <c r="AG52" s="190"/>
    </row>
    <row r="53" spans="1:33" s="11" customFormat="1" ht="12.75" x14ac:dyDescent="0.2">
      <c r="A53" s="8" t="s">
        <v>10</v>
      </c>
      <c r="B53" s="9" t="s">
        <v>89</v>
      </c>
      <c r="C53" s="10" t="s">
        <v>77</v>
      </c>
      <c r="D53" s="10">
        <v>592839</v>
      </c>
      <c r="E53" s="10">
        <v>0</v>
      </c>
      <c r="F53" s="10">
        <v>592839</v>
      </c>
      <c r="G53" s="10">
        <v>0</v>
      </c>
      <c r="H53" s="190"/>
      <c r="I53" s="190"/>
      <c r="J53" s="190"/>
      <c r="K53" s="190"/>
      <c r="L53" s="190"/>
      <c r="M53" s="190"/>
      <c r="N53" s="190"/>
      <c r="O53" s="190"/>
      <c r="P53" s="190"/>
      <c r="Q53" s="190"/>
      <c r="R53" s="190"/>
      <c r="S53" s="190"/>
      <c r="T53" s="190"/>
      <c r="U53" s="190"/>
      <c r="V53" s="190"/>
      <c r="W53" s="190"/>
      <c r="X53" s="190"/>
      <c r="Y53" s="190"/>
      <c r="Z53" s="190"/>
      <c r="AA53" s="190"/>
      <c r="AB53" s="190"/>
      <c r="AC53" s="190"/>
      <c r="AD53" s="190"/>
      <c r="AE53" s="190"/>
      <c r="AF53" s="190"/>
      <c r="AG53" s="190"/>
    </row>
    <row r="54" spans="1:33" s="11" customFormat="1" ht="12.75" x14ac:dyDescent="0.2">
      <c r="A54" s="8" t="s">
        <v>10</v>
      </c>
      <c r="B54" s="9" t="s">
        <v>90</v>
      </c>
      <c r="C54" s="10" t="s">
        <v>84</v>
      </c>
      <c r="D54" s="10">
        <v>-434254</v>
      </c>
      <c r="E54" s="10">
        <v>449075</v>
      </c>
      <c r="F54" s="10">
        <v>14821</v>
      </c>
      <c r="G54" s="10">
        <v>0</v>
      </c>
      <c r="H54" s="190"/>
      <c r="I54" s="190"/>
      <c r="J54" s="190"/>
      <c r="K54" s="190"/>
      <c r="L54" s="190"/>
      <c r="M54" s="190"/>
      <c r="N54" s="190"/>
      <c r="O54" s="190"/>
      <c r="P54" s="190"/>
      <c r="Q54" s="190"/>
      <c r="R54" s="190"/>
      <c r="S54" s="190"/>
      <c r="T54" s="190"/>
      <c r="U54" s="190"/>
      <c r="V54" s="190"/>
      <c r="W54" s="190"/>
      <c r="X54" s="190"/>
      <c r="Y54" s="190"/>
      <c r="Z54" s="190"/>
      <c r="AA54" s="190"/>
      <c r="AB54" s="190"/>
      <c r="AC54" s="190"/>
      <c r="AD54" s="190"/>
      <c r="AE54" s="190"/>
      <c r="AF54" s="190"/>
      <c r="AG54" s="190"/>
    </row>
    <row r="55" spans="1:33" s="11" customFormat="1" ht="12.75" x14ac:dyDescent="0.2">
      <c r="A55" s="8" t="s">
        <v>10</v>
      </c>
      <c r="B55" s="9" t="s">
        <v>91</v>
      </c>
      <c r="C55" s="10" t="s">
        <v>92</v>
      </c>
      <c r="D55" s="10">
        <v>632000</v>
      </c>
      <c r="E55" s="10">
        <v>14353722</v>
      </c>
      <c r="F55" s="10">
        <v>14939638</v>
      </c>
      <c r="G55" s="10">
        <v>0</v>
      </c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0"/>
      <c r="W55" s="190"/>
      <c r="X55" s="190"/>
      <c r="Y55" s="190"/>
      <c r="Z55" s="190"/>
      <c r="AA55" s="190"/>
      <c r="AB55" s="190"/>
      <c r="AC55" s="190"/>
      <c r="AD55" s="190"/>
      <c r="AE55" s="190"/>
      <c r="AF55" s="190"/>
      <c r="AG55" s="190"/>
    </row>
    <row r="56" spans="1:33" s="11" customFormat="1" ht="12.75" x14ac:dyDescent="0.2">
      <c r="A56" s="8" t="s">
        <v>10</v>
      </c>
      <c r="B56" s="9" t="s">
        <v>93</v>
      </c>
      <c r="C56" s="10" t="s">
        <v>94</v>
      </c>
      <c r="D56" s="10">
        <v>632000</v>
      </c>
      <c r="E56" s="10">
        <v>14353722</v>
      </c>
      <c r="F56" s="10">
        <v>14939638</v>
      </c>
      <c r="G56" s="10">
        <v>0</v>
      </c>
      <c r="H56" s="190"/>
      <c r="I56" s="190"/>
      <c r="J56" s="190"/>
      <c r="K56" s="190"/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0"/>
      <c r="W56" s="190"/>
      <c r="X56" s="190"/>
      <c r="Y56" s="190"/>
      <c r="Z56" s="190"/>
      <c r="AA56" s="190"/>
      <c r="AB56" s="190"/>
      <c r="AC56" s="190"/>
      <c r="AD56" s="190"/>
      <c r="AE56" s="190"/>
      <c r="AF56" s="190"/>
      <c r="AG56" s="190"/>
    </row>
    <row r="57" spans="1:33" s="11" customFormat="1" ht="12.75" x14ac:dyDescent="0.2">
      <c r="A57" s="8" t="s">
        <v>10</v>
      </c>
      <c r="B57" s="9" t="s">
        <v>95</v>
      </c>
      <c r="C57" s="10" t="s">
        <v>77</v>
      </c>
      <c r="D57" s="10">
        <v>14916596</v>
      </c>
      <c r="E57" s="10">
        <v>0</v>
      </c>
      <c r="F57" s="10">
        <v>14916596</v>
      </c>
      <c r="G57" s="10">
        <v>0</v>
      </c>
      <c r="H57" s="190"/>
      <c r="I57" s="190"/>
      <c r="J57" s="190"/>
      <c r="K57" s="190"/>
      <c r="L57" s="190"/>
      <c r="M57" s="190"/>
      <c r="N57" s="190"/>
      <c r="O57" s="190"/>
      <c r="P57" s="190"/>
      <c r="Q57" s="190"/>
      <c r="R57" s="190"/>
      <c r="S57" s="190"/>
      <c r="T57" s="190"/>
      <c r="U57" s="190"/>
      <c r="V57" s="190"/>
      <c r="W57" s="190"/>
      <c r="X57" s="190"/>
      <c r="Y57" s="190"/>
      <c r="Z57" s="190"/>
      <c r="AA57" s="190"/>
      <c r="AB57" s="190"/>
      <c r="AC57" s="190"/>
      <c r="AD57" s="190"/>
      <c r="AE57" s="190"/>
      <c r="AF57" s="190"/>
      <c r="AG57" s="190"/>
    </row>
    <row r="58" spans="1:33" s="11" customFormat="1" ht="12.75" x14ac:dyDescent="0.2">
      <c r="A58" s="8" t="s">
        <v>10</v>
      </c>
      <c r="B58" s="9" t="s">
        <v>96</v>
      </c>
      <c r="C58" s="10" t="s">
        <v>84</v>
      </c>
      <c r="D58" s="10">
        <v>-14284596</v>
      </c>
      <c r="E58" s="10">
        <v>14353721</v>
      </c>
      <c r="F58" s="10">
        <v>69125</v>
      </c>
      <c r="G58" s="10">
        <v>0</v>
      </c>
      <c r="H58" s="190"/>
      <c r="I58" s="190"/>
      <c r="J58" s="190"/>
      <c r="K58" s="190"/>
      <c r="L58" s="190"/>
      <c r="M58" s="190"/>
      <c r="N58" s="190"/>
      <c r="O58" s="190"/>
      <c r="P58" s="190"/>
      <c r="Q58" s="190"/>
      <c r="R58" s="190"/>
      <c r="S58" s="190"/>
      <c r="T58" s="190"/>
      <c r="U58" s="190"/>
      <c r="V58" s="190"/>
      <c r="W58" s="190"/>
      <c r="X58" s="190"/>
      <c r="Y58" s="190"/>
      <c r="Z58" s="190"/>
      <c r="AA58" s="190"/>
      <c r="AB58" s="190"/>
      <c r="AC58" s="190"/>
      <c r="AD58" s="190"/>
      <c r="AE58" s="190"/>
      <c r="AF58" s="190"/>
      <c r="AG58" s="190"/>
    </row>
    <row r="59" spans="1:33" s="11" customFormat="1" ht="12.75" x14ac:dyDescent="0.2">
      <c r="A59" s="8" t="s">
        <v>10</v>
      </c>
      <c r="B59" s="9" t="s">
        <v>97</v>
      </c>
      <c r="C59" s="10" t="s">
        <v>98</v>
      </c>
      <c r="D59" s="10">
        <v>758959</v>
      </c>
      <c r="E59" s="10">
        <v>16291143</v>
      </c>
      <c r="F59" s="10">
        <v>17023042</v>
      </c>
      <c r="G59" s="10">
        <v>0</v>
      </c>
      <c r="H59" s="190"/>
      <c r="I59" s="190"/>
      <c r="J59" s="190"/>
      <c r="K59" s="190"/>
      <c r="L59" s="190"/>
      <c r="M59" s="190"/>
      <c r="N59" s="190"/>
      <c r="O59" s="190"/>
      <c r="P59" s="190"/>
      <c r="Q59" s="190"/>
      <c r="R59" s="190"/>
      <c r="S59" s="190"/>
      <c r="T59" s="190"/>
      <c r="U59" s="190"/>
      <c r="V59" s="190"/>
      <c r="W59" s="190"/>
      <c r="X59" s="190"/>
      <c r="Y59" s="190"/>
      <c r="Z59" s="190"/>
      <c r="AA59" s="190"/>
      <c r="AB59" s="190"/>
      <c r="AC59" s="190"/>
      <c r="AD59" s="190"/>
      <c r="AE59" s="190"/>
      <c r="AF59" s="190"/>
      <c r="AG59" s="190"/>
    </row>
    <row r="60" spans="1:33" s="11" customFormat="1" ht="12.75" x14ac:dyDescent="0.2">
      <c r="A60" s="8" t="s">
        <v>10</v>
      </c>
      <c r="B60" s="9" t="s">
        <v>99</v>
      </c>
      <c r="C60" s="10" t="s">
        <v>100</v>
      </c>
      <c r="D60" s="10">
        <v>758959</v>
      </c>
      <c r="E60" s="10">
        <v>16291143</v>
      </c>
      <c r="F60" s="10">
        <v>17023042</v>
      </c>
      <c r="G60" s="10">
        <v>0</v>
      </c>
      <c r="H60" s="190"/>
      <c r="I60" s="190"/>
      <c r="J60" s="190"/>
      <c r="K60" s="190"/>
      <c r="L60" s="190"/>
      <c r="M60" s="190"/>
      <c r="N60" s="190"/>
      <c r="O60" s="190"/>
      <c r="P60" s="190"/>
      <c r="Q60" s="190"/>
      <c r="R60" s="190"/>
      <c r="S60" s="190"/>
      <c r="T60" s="190"/>
      <c r="U60" s="190"/>
      <c r="V60" s="190"/>
      <c r="W60" s="190"/>
      <c r="X60" s="190"/>
      <c r="Y60" s="190"/>
      <c r="Z60" s="190"/>
      <c r="AA60" s="190"/>
      <c r="AB60" s="190"/>
      <c r="AC60" s="190"/>
      <c r="AD60" s="190"/>
      <c r="AE60" s="190"/>
      <c r="AF60" s="190"/>
      <c r="AG60" s="190"/>
    </row>
    <row r="61" spans="1:33" s="11" customFormat="1" ht="12.75" x14ac:dyDescent="0.2">
      <c r="A61" s="8" t="s">
        <v>10</v>
      </c>
      <c r="B61" s="9" t="s">
        <v>101</v>
      </c>
      <c r="C61" s="10" t="s">
        <v>77</v>
      </c>
      <c r="D61" s="10">
        <v>16994243</v>
      </c>
      <c r="E61" s="10">
        <v>0</v>
      </c>
      <c r="F61" s="10">
        <v>16994243</v>
      </c>
      <c r="G61" s="10">
        <v>0</v>
      </c>
      <c r="H61" s="190"/>
      <c r="I61" s="190"/>
      <c r="J61" s="190"/>
      <c r="K61" s="190"/>
      <c r="L61" s="190"/>
      <c r="M61" s="190"/>
      <c r="N61" s="190"/>
      <c r="O61" s="190"/>
      <c r="P61" s="190"/>
      <c r="Q61" s="190"/>
      <c r="R61" s="190"/>
      <c r="S61" s="190"/>
      <c r="T61" s="190"/>
      <c r="U61" s="190"/>
      <c r="V61" s="190"/>
      <c r="W61" s="190"/>
      <c r="X61" s="190"/>
      <c r="Y61" s="190"/>
      <c r="Z61" s="190"/>
      <c r="AA61" s="190"/>
      <c r="AB61" s="190"/>
      <c r="AC61" s="190"/>
      <c r="AD61" s="190"/>
      <c r="AE61" s="190"/>
      <c r="AF61" s="190"/>
      <c r="AG61" s="190"/>
    </row>
    <row r="62" spans="1:33" s="11" customFormat="1" ht="12.75" x14ac:dyDescent="0.2">
      <c r="A62" s="8" t="s">
        <v>10</v>
      </c>
      <c r="B62" s="9" t="s">
        <v>102</v>
      </c>
      <c r="C62" s="10" t="s">
        <v>84</v>
      </c>
      <c r="D62" s="10">
        <v>-16235284</v>
      </c>
      <c r="E62" s="10">
        <v>16291142</v>
      </c>
      <c r="F62" s="10">
        <v>55858</v>
      </c>
      <c r="G62" s="10">
        <v>0</v>
      </c>
      <c r="H62" s="190"/>
      <c r="I62" s="190"/>
      <c r="J62" s="190"/>
      <c r="K62" s="190"/>
      <c r="L62" s="190"/>
      <c r="M62" s="190"/>
      <c r="N62" s="190"/>
      <c r="O62" s="190"/>
      <c r="P62" s="190"/>
      <c r="Q62" s="190"/>
      <c r="R62" s="190"/>
      <c r="S62" s="190"/>
      <c r="T62" s="190"/>
      <c r="U62" s="190"/>
      <c r="V62" s="190"/>
      <c r="W62" s="190"/>
      <c r="X62" s="190"/>
      <c r="Y62" s="190"/>
      <c r="Z62" s="190"/>
      <c r="AA62" s="190"/>
      <c r="AB62" s="190"/>
      <c r="AC62" s="190"/>
      <c r="AD62" s="190"/>
      <c r="AE62" s="190"/>
      <c r="AF62" s="190"/>
      <c r="AG62" s="190"/>
    </row>
    <row r="63" spans="1:33" s="11" customFormat="1" ht="12.75" x14ac:dyDescent="0.2">
      <c r="A63" s="8" t="s">
        <v>10</v>
      </c>
      <c r="B63" s="9" t="s">
        <v>103</v>
      </c>
      <c r="C63" s="10" t="s">
        <v>104</v>
      </c>
      <c r="D63" s="10">
        <v>35800519</v>
      </c>
      <c r="E63" s="10">
        <v>152477036</v>
      </c>
      <c r="F63" s="10">
        <v>186729753</v>
      </c>
      <c r="G63" s="10">
        <v>0</v>
      </c>
      <c r="H63" s="190"/>
      <c r="I63" s="190"/>
      <c r="J63" s="190"/>
      <c r="K63" s="190"/>
      <c r="L63" s="190"/>
      <c r="M63" s="190"/>
      <c r="N63" s="190"/>
      <c r="O63" s="190"/>
      <c r="P63" s="190"/>
      <c r="Q63" s="190"/>
      <c r="R63" s="190"/>
      <c r="S63" s="190"/>
      <c r="T63" s="190"/>
      <c r="U63" s="190"/>
      <c r="V63" s="190"/>
      <c r="W63" s="190"/>
      <c r="X63" s="190"/>
      <c r="Y63" s="190"/>
      <c r="Z63" s="190"/>
      <c r="AA63" s="190"/>
      <c r="AB63" s="190"/>
      <c r="AC63" s="190"/>
      <c r="AD63" s="190"/>
      <c r="AE63" s="190"/>
      <c r="AF63" s="190"/>
      <c r="AG63" s="190"/>
    </row>
    <row r="64" spans="1:33" s="11" customFormat="1" ht="12.75" x14ac:dyDescent="0.2">
      <c r="A64" s="8" t="s">
        <v>10</v>
      </c>
      <c r="B64" s="9" t="s">
        <v>105</v>
      </c>
      <c r="C64" s="10" t="s">
        <v>106</v>
      </c>
      <c r="D64" s="10">
        <v>35800519</v>
      </c>
      <c r="E64" s="10">
        <v>152477036</v>
      </c>
      <c r="F64" s="10">
        <v>186729753</v>
      </c>
      <c r="G64" s="10">
        <v>0</v>
      </c>
      <c r="H64" s="190"/>
      <c r="I64" s="190"/>
      <c r="J64" s="190"/>
      <c r="K64" s="190"/>
      <c r="L64" s="190"/>
      <c r="M64" s="190"/>
      <c r="N64" s="190"/>
      <c r="O64" s="190"/>
      <c r="P64" s="190"/>
      <c r="Q64" s="190"/>
      <c r="R64" s="190"/>
      <c r="S64" s="190"/>
      <c r="T64" s="190"/>
      <c r="U64" s="190"/>
      <c r="V64" s="190"/>
      <c r="W64" s="190"/>
      <c r="X64" s="190"/>
      <c r="Y64" s="190"/>
      <c r="Z64" s="190"/>
      <c r="AA64" s="190"/>
      <c r="AB64" s="190"/>
      <c r="AC64" s="190"/>
      <c r="AD64" s="190"/>
      <c r="AE64" s="190"/>
      <c r="AF64" s="190"/>
      <c r="AG64" s="190"/>
    </row>
    <row r="65" spans="1:33" s="11" customFormat="1" ht="12.75" x14ac:dyDescent="0.2">
      <c r="A65" s="8" t="s">
        <v>10</v>
      </c>
      <c r="B65" s="9" t="s">
        <v>107</v>
      </c>
      <c r="C65" s="10" t="s">
        <v>77</v>
      </c>
      <c r="D65" s="10">
        <v>185728420</v>
      </c>
      <c r="E65" s="10">
        <v>0</v>
      </c>
      <c r="F65" s="10">
        <v>185728420</v>
      </c>
      <c r="G65" s="10">
        <v>0</v>
      </c>
      <c r="H65" s="190"/>
      <c r="I65" s="190"/>
      <c r="J65" s="190"/>
      <c r="K65" s="190"/>
      <c r="L65" s="190"/>
      <c r="M65" s="190"/>
      <c r="N65" s="190"/>
      <c r="O65" s="190"/>
      <c r="P65" s="190"/>
      <c r="Q65" s="190"/>
      <c r="R65" s="190"/>
      <c r="S65" s="190"/>
      <c r="T65" s="190"/>
      <c r="U65" s="190"/>
      <c r="V65" s="190"/>
      <c r="W65" s="190"/>
      <c r="X65" s="190"/>
      <c r="Y65" s="190"/>
      <c r="Z65" s="190"/>
      <c r="AA65" s="190"/>
      <c r="AB65" s="190"/>
      <c r="AC65" s="190"/>
      <c r="AD65" s="190"/>
      <c r="AE65" s="190"/>
      <c r="AF65" s="190"/>
      <c r="AG65" s="190"/>
    </row>
    <row r="66" spans="1:33" s="11" customFormat="1" ht="12.75" x14ac:dyDescent="0.2">
      <c r="A66" s="8" t="s">
        <v>10</v>
      </c>
      <c r="B66" s="9" t="s">
        <v>108</v>
      </c>
      <c r="C66" s="10" t="s">
        <v>84</v>
      </c>
      <c r="D66" s="10">
        <v>-149927901</v>
      </c>
      <c r="E66" s="10">
        <v>152477035</v>
      </c>
      <c r="F66" s="10">
        <v>2549134</v>
      </c>
      <c r="G66" s="10">
        <v>0</v>
      </c>
      <c r="H66" s="190"/>
      <c r="I66" s="190"/>
      <c r="J66" s="190"/>
      <c r="K66" s="190"/>
      <c r="L66" s="190"/>
      <c r="M66" s="190"/>
      <c r="N66" s="190"/>
      <c r="O66" s="190"/>
      <c r="P66" s="190"/>
      <c r="Q66" s="190"/>
      <c r="R66" s="190"/>
      <c r="S66" s="190"/>
      <c r="T66" s="190"/>
      <c r="U66" s="190"/>
      <c r="V66" s="190"/>
      <c r="W66" s="190"/>
      <c r="X66" s="190"/>
      <c r="Y66" s="190"/>
      <c r="Z66" s="190"/>
      <c r="AA66" s="190"/>
      <c r="AB66" s="190"/>
      <c r="AC66" s="190"/>
      <c r="AD66" s="190"/>
      <c r="AE66" s="190"/>
      <c r="AF66" s="190"/>
      <c r="AG66" s="190"/>
    </row>
    <row r="67" spans="1:33" s="11" customFormat="1" ht="12.75" x14ac:dyDescent="0.2">
      <c r="A67" s="8" t="s">
        <v>10</v>
      </c>
      <c r="B67" s="9" t="s">
        <v>109</v>
      </c>
      <c r="C67" s="10" t="s">
        <v>110</v>
      </c>
      <c r="D67" s="10">
        <v>46400</v>
      </c>
      <c r="E67" s="10">
        <v>352381948</v>
      </c>
      <c r="F67" s="10">
        <v>352426611</v>
      </c>
      <c r="G67" s="10">
        <v>0</v>
      </c>
      <c r="H67" s="190"/>
      <c r="I67" s="190"/>
      <c r="J67" s="190"/>
      <c r="K67" s="190"/>
      <c r="L67" s="190"/>
      <c r="M67" s="190"/>
      <c r="N67" s="190"/>
      <c r="O67" s="190"/>
      <c r="P67" s="190"/>
      <c r="Q67" s="190"/>
      <c r="R67" s="190"/>
      <c r="S67" s="190"/>
      <c r="T67" s="190"/>
      <c r="U67" s="190"/>
      <c r="V67" s="190"/>
      <c r="W67" s="190"/>
      <c r="X67" s="190"/>
      <c r="Y67" s="190"/>
      <c r="Z67" s="190"/>
      <c r="AA67" s="190"/>
      <c r="AB67" s="190"/>
      <c r="AC67" s="190"/>
      <c r="AD67" s="190"/>
      <c r="AE67" s="190"/>
      <c r="AF67" s="190"/>
      <c r="AG67" s="190"/>
    </row>
    <row r="68" spans="1:33" s="11" customFormat="1" ht="12.75" x14ac:dyDescent="0.2">
      <c r="A68" s="8" t="s">
        <v>10</v>
      </c>
      <c r="B68" s="9" t="s">
        <v>111</v>
      </c>
      <c r="C68" s="10" t="s">
        <v>112</v>
      </c>
      <c r="D68" s="10">
        <v>46400</v>
      </c>
      <c r="E68" s="10">
        <v>352381948</v>
      </c>
      <c r="F68" s="10">
        <v>352426611</v>
      </c>
      <c r="G68" s="10">
        <v>0</v>
      </c>
      <c r="H68" s="190"/>
      <c r="I68" s="190"/>
      <c r="J68" s="190"/>
      <c r="K68" s="190"/>
      <c r="L68" s="190"/>
      <c r="M68" s="190"/>
      <c r="N68" s="190"/>
      <c r="O68" s="190"/>
      <c r="P68" s="190"/>
      <c r="Q68" s="190"/>
      <c r="R68" s="190"/>
      <c r="S68" s="190"/>
      <c r="T68" s="190"/>
      <c r="U68" s="190"/>
      <c r="V68" s="190"/>
      <c r="W68" s="190"/>
      <c r="X68" s="190"/>
      <c r="Y68" s="190"/>
      <c r="Z68" s="190"/>
      <c r="AA68" s="190"/>
      <c r="AB68" s="190"/>
      <c r="AC68" s="190"/>
      <c r="AD68" s="190"/>
      <c r="AE68" s="190"/>
      <c r="AF68" s="190"/>
      <c r="AG68" s="190"/>
    </row>
    <row r="69" spans="1:33" s="11" customFormat="1" ht="12.75" x14ac:dyDescent="0.2">
      <c r="A69" s="8" t="s">
        <v>10</v>
      </c>
      <c r="B69" s="9" t="s">
        <v>113</v>
      </c>
      <c r="C69" s="10" t="s">
        <v>77</v>
      </c>
      <c r="D69" s="10">
        <v>352425011</v>
      </c>
      <c r="E69" s="10">
        <v>0</v>
      </c>
      <c r="F69" s="10">
        <v>352425011</v>
      </c>
      <c r="G69" s="10">
        <v>0</v>
      </c>
      <c r="H69" s="190"/>
      <c r="I69" s="190"/>
      <c r="J69" s="190"/>
      <c r="K69" s="190"/>
      <c r="L69" s="190"/>
      <c r="M69" s="190"/>
      <c r="N69" s="190"/>
      <c r="O69" s="190"/>
      <c r="P69" s="190"/>
      <c r="Q69" s="190"/>
      <c r="R69" s="190"/>
      <c r="S69" s="190"/>
      <c r="T69" s="190"/>
      <c r="U69" s="190"/>
      <c r="V69" s="190"/>
      <c r="W69" s="190"/>
      <c r="X69" s="190"/>
      <c r="Y69" s="190"/>
      <c r="Z69" s="190"/>
      <c r="AA69" s="190"/>
      <c r="AB69" s="190"/>
      <c r="AC69" s="190"/>
      <c r="AD69" s="190"/>
      <c r="AE69" s="190"/>
      <c r="AF69" s="190"/>
      <c r="AG69" s="190"/>
    </row>
    <row r="70" spans="1:33" s="11" customFormat="1" ht="12.75" x14ac:dyDescent="0.2">
      <c r="A70" s="8" t="s">
        <v>10</v>
      </c>
      <c r="B70" s="9" t="s">
        <v>114</v>
      </c>
      <c r="C70" s="10" t="s">
        <v>84</v>
      </c>
      <c r="D70" s="10">
        <v>-352378611</v>
      </c>
      <c r="E70" s="10">
        <v>352381948</v>
      </c>
      <c r="F70" s="10">
        <v>3337</v>
      </c>
      <c r="G70" s="10">
        <v>0</v>
      </c>
      <c r="H70" s="190"/>
      <c r="I70" s="190"/>
      <c r="J70" s="190"/>
      <c r="K70" s="190"/>
      <c r="L70" s="190"/>
      <c r="M70" s="190"/>
      <c r="N70" s="190"/>
      <c r="O70" s="190"/>
      <c r="P70" s="190"/>
      <c r="Q70" s="190"/>
      <c r="R70" s="190"/>
      <c r="S70" s="190"/>
      <c r="T70" s="190"/>
      <c r="U70" s="190"/>
      <c r="V70" s="190"/>
      <c r="W70" s="190"/>
      <c r="X70" s="190"/>
      <c r="Y70" s="190"/>
      <c r="Z70" s="190"/>
      <c r="AA70" s="190"/>
      <c r="AB70" s="190"/>
      <c r="AC70" s="190"/>
      <c r="AD70" s="190"/>
      <c r="AE70" s="190"/>
      <c r="AF70" s="190"/>
      <c r="AG70" s="190"/>
    </row>
    <row r="71" spans="1:33" s="11" customFormat="1" ht="12.75" x14ac:dyDescent="0.2">
      <c r="A71" s="8" t="s">
        <v>10</v>
      </c>
      <c r="B71" s="9" t="s">
        <v>115</v>
      </c>
      <c r="C71" s="10" t="s">
        <v>116</v>
      </c>
      <c r="D71" s="10">
        <v>11875</v>
      </c>
      <c r="E71" s="10">
        <v>2223000</v>
      </c>
      <c r="F71" s="10">
        <v>2234291</v>
      </c>
      <c r="G71" s="10">
        <v>0</v>
      </c>
      <c r="H71" s="190"/>
      <c r="I71" s="190"/>
      <c r="J71" s="190"/>
      <c r="K71" s="190"/>
      <c r="L71" s="190"/>
      <c r="M71" s="190"/>
      <c r="N71" s="190"/>
      <c r="O71" s="190"/>
      <c r="P71" s="190"/>
      <c r="Q71" s="190"/>
      <c r="R71" s="190"/>
      <c r="S71" s="190"/>
      <c r="T71" s="190"/>
      <c r="U71" s="190"/>
      <c r="V71" s="190"/>
      <c r="W71" s="190"/>
      <c r="X71" s="190"/>
      <c r="Y71" s="190"/>
      <c r="Z71" s="190"/>
      <c r="AA71" s="190"/>
      <c r="AB71" s="190"/>
      <c r="AC71" s="190"/>
      <c r="AD71" s="190"/>
      <c r="AE71" s="190"/>
      <c r="AF71" s="190"/>
      <c r="AG71" s="190"/>
    </row>
    <row r="72" spans="1:33" s="11" customFormat="1" ht="12.75" x14ac:dyDescent="0.2">
      <c r="A72" s="8" t="s">
        <v>10</v>
      </c>
      <c r="B72" s="9" t="s">
        <v>117</v>
      </c>
      <c r="C72" s="10" t="s">
        <v>118</v>
      </c>
      <c r="D72" s="10">
        <v>11875</v>
      </c>
      <c r="E72" s="10">
        <v>2223000</v>
      </c>
      <c r="F72" s="10">
        <v>2234291</v>
      </c>
      <c r="G72" s="10">
        <v>0</v>
      </c>
      <c r="H72" s="190"/>
      <c r="I72" s="190"/>
      <c r="J72" s="190"/>
      <c r="K72" s="190"/>
      <c r="L72" s="190"/>
      <c r="M72" s="190"/>
      <c r="N72" s="190"/>
      <c r="O72" s="190"/>
      <c r="P72" s="190"/>
      <c r="Q72" s="190"/>
      <c r="R72" s="190"/>
      <c r="S72" s="190"/>
      <c r="T72" s="190"/>
      <c r="U72" s="190"/>
      <c r="V72" s="190"/>
      <c r="W72" s="190"/>
      <c r="X72" s="190"/>
      <c r="Y72" s="190"/>
      <c r="Z72" s="190"/>
      <c r="AA72" s="190"/>
      <c r="AB72" s="190"/>
      <c r="AC72" s="190"/>
      <c r="AD72" s="190"/>
      <c r="AE72" s="190"/>
      <c r="AF72" s="190"/>
      <c r="AG72" s="190"/>
    </row>
    <row r="73" spans="1:33" s="11" customFormat="1" ht="12.75" x14ac:dyDescent="0.2">
      <c r="A73" s="8" t="s">
        <v>10</v>
      </c>
      <c r="B73" s="9" t="s">
        <v>119</v>
      </c>
      <c r="C73" s="10" t="s">
        <v>77</v>
      </c>
      <c r="D73" s="10">
        <v>2234000</v>
      </c>
      <c r="E73" s="10">
        <v>0</v>
      </c>
      <c r="F73" s="10">
        <v>2234000</v>
      </c>
      <c r="G73" s="10">
        <v>0</v>
      </c>
      <c r="H73" s="190"/>
      <c r="I73" s="190"/>
      <c r="J73" s="190"/>
      <c r="K73" s="190"/>
      <c r="L73" s="190"/>
      <c r="M73" s="190"/>
      <c r="N73" s="190"/>
      <c r="O73" s="190"/>
      <c r="P73" s="190"/>
      <c r="Q73" s="190"/>
      <c r="R73" s="190"/>
      <c r="S73" s="190"/>
      <c r="T73" s="190"/>
      <c r="U73" s="190"/>
      <c r="V73" s="190"/>
      <c r="W73" s="190"/>
      <c r="X73" s="190"/>
      <c r="Y73" s="190"/>
      <c r="Z73" s="190"/>
      <c r="AA73" s="190"/>
      <c r="AB73" s="190"/>
      <c r="AC73" s="190"/>
      <c r="AD73" s="190"/>
      <c r="AE73" s="190"/>
      <c r="AF73" s="190"/>
      <c r="AG73" s="190"/>
    </row>
    <row r="74" spans="1:33" s="11" customFormat="1" ht="12.75" x14ac:dyDescent="0.2">
      <c r="A74" s="8" t="s">
        <v>10</v>
      </c>
      <c r="B74" s="9" t="s">
        <v>120</v>
      </c>
      <c r="C74" s="10" t="s">
        <v>84</v>
      </c>
      <c r="D74" s="10">
        <v>-2222125</v>
      </c>
      <c r="E74" s="10">
        <v>2223000</v>
      </c>
      <c r="F74" s="10">
        <v>875</v>
      </c>
      <c r="G74" s="10">
        <v>0</v>
      </c>
      <c r="H74" s="190"/>
      <c r="I74" s="190"/>
      <c r="J74" s="190"/>
      <c r="K74" s="190"/>
      <c r="L74" s="190"/>
      <c r="M74" s="190"/>
      <c r="N74" s="190"/>
      <c r="O74" s="190"/>
      <c r="P74" s="190"/>
      <c r="Q74" s="190"/>
      <c r="R74" s="190"/>
      <c r="S74" s="190"/>
      <c r="T74" s="190"/>
      <c r="U74" s="190"/>
      <c r="V74" s="190"/>
      <c r="W74" s="190"/>
      <c r="X74" s="190"/>
      <c r="Y74" s="190"/>
      <c r="Z74" s="190"/>
      <c r="AA74" s="190"/>
      <c r="AB74" s="190"/>
      <c r="AC74" s="190"/>
      <c r="AD74" s="190"/>
      <c r="AE74" s="190"/>
      <c r="AF74" s="190"/>
      <c r="AG74" s="190"/>
    </row>
    <row r="75" spans="1:33" s="11" customFormat="1" ht="12.75" x14ac:dyDescent="0.2">
      <c r="A75" s="8" t="s">
        <v>10</v>
      </c>
      <c r="B75" s="9" t="s">
        <v>121</v>
      </c>
      <c r="C75" s="10" t="s">
        <v>122</v>
      </c>
      <c r="D75" s="10">
        <v>0</v>
      </c>
      <c r="E75" s="10">
        <v>2442201</v>
      </c>
      <c r="F75" s="10">
        <v>2444269</v>
      </c>
      <c r="G75" s="10">
        <v>0</v>
      </c>
      <c r="H75" s="190"/>
      <c r="I75" s="190"/>
      <c r="J75" s="190"/>
      <c r="K75" s="190"/>
      <c r="L75" s="190"/>
      <c r="M75" s="190"/>
      <c r="N75" s="190"/>
      <c r="O75" s="190"/>
      <c r="P75" s="190"/>
      <c r="Q75" s="190"/>
      <c r="R75" s="190"/>
      <c r="S75" s="190"/>
      <c r="T75" s="190"/>
      <c r="U75" s="190"/>
      <c r="V75" s="190"/>
      <c r="W75" s="190"/>
      <c r="X75" s="190"/>
      <c r="Y75" s="190"/>
      <c r="Z75" s="190"/>
      <c r="AA75" s="190"/>
      <c r="AB75" s="190"/>
      <c r="AC75" s="190"/>
      <c r="AD75" s="190"/>
      <c r="AE75" s="190"/>
      <c r="AF75" s="190"/>
      <c r="AG75" s="190"/>
    </row>
    <row r="76" spans="1:33" s="11" customFormat="1" ht="12.75" x14ac:dyDescent="0.2">
      <c r="A76" s="8" t="s">
        <v>10</v>
      </c>
      <c r="B76" s="9" t="s">
        <v>123</v>
      </c>
      <c r="C76" s="10" t="s">
        <v>124</v>
      </c>
      <c r="D76" s="10">
        <v>0</v>
      </c>
      <c r="E76" s="10">
        <v>2442201</v>
      </c>
      <c r="F76" s="10">
        <v>2444269</v>
      </c>
      <c r="G76" s="10">
        <v>0</v>
      </c>
      <c r="H76" s="190"/>
      <c r="I76" s="190"/>
      <c r="J76" s="190"/>
      <c r="K76" s="190"/>
      <c r="L76" s="190"/>
      <c r="M76" s="190"/>
      <c r="N76" s="190"/>
      <c r="O76" s="190"/>
      <c r="P76" s="190"/>
      <c r="Q76" s="190"/>
      <c r="R76" s="190"/>
      <c r="S76" s="190"/>
      <c r="T76" s="190"/>
      <c r="U76" s="190"/>
      <c r="V76" s="190"/>
      <c r="W76" s="190"/>
      <c r="X76" s="190"/>
      <c r="Y76" s="190"/>
      <c r="Z76" s="190"/>
      <c r="AA76" s="190"/>
      <c r="AB76" s="190"/>
      <c r="AC76" s="190"/>
      <c r="AD76" s="190"/>
      <c r="AE76" s="190"/>
      <c r="AF76" s="190"/>
      <c r="AG76" s="190"/>
    </row>
    <row r="77" spans="1:33" s="11" customFormat="1" ht="12.75" x14ac:dyDescent="0.2">
      <c r="A77" s="8" t="s">
        <v>10</v>
      </c>
      <c r="B77" s="9" t="s">
        <v>125</v>
      </c>
      <c r="C77" s="10" t="s">
        <v>77</v>
      </c>
      <c r="D77" s="10">
        <v>2444268</v>
      </c>
      <c r="E77" s="10">
        <v>0</v>
      </c>
      <c r="F77" s="10">
        <v>2444268</v>
      </c>
      <c r="G77" s="10">
        <v>0</v>
      </c>
      <c r="H77" s="190"/>
      <c r="I77" s="190"/>
      <c r="J77" s="190"/>
      <c r="K77" s="190"/>
      <c r="L77" s="190"/>
      <c r="M77" s="190"/>
      <c r="N77" s="190"/>
      <c r="O77" s="190"/>
      <c r="P77" s="190"/>
      <c r="Q77" s="190"/>
      <c r="R77" s="190"/>
      <c r="S77" s="190"/>
      <c r="T77" s="190"/>
      <c r="U77" s="190"/>
      <c r="V77" s="190"/>
      <c r="W77" s="190"/>
      <c r="X77" s="190"/>
      <c r="Y77" s="190"/>
      <c r="Z77" s="190"/>
      <c r="AA77" s="190"/>
      <c r="AB77" s="190"/>
      <c r="AC77" s="190"/>
      <c r="AD77" s="190"/>
      <c r="AE77" s="190"/>
      <c r="AF77" s="190"/>
      <c r="AG77" s="190"/>
    </row>
    <row r="78" spans="1:33" s="11" customFormat="1" ht="12.75" x14ac:dyDescent="0.2">
      <c r="A78" s="8" t="s">
        <v>10</v>
      </c>
      <c r="B78" s="9" t="s">
        <v>126</v>
      </c>
      <c r="C78" s="10" t="s">
        <v>84</v>
      </c>
      <c r="D78" s="10">
        <v>-2444268</v>
      </c>
      <c r="E78" s="10">
        <v>2444268</v>
      </c>
      <c r="F78" s="10">
        <v>0</v>
      </c>
      <c r="G78" s="10">
        <v>0</v>
      </c>
      <c r="H78" s="190"/>
      <c r="I78" s="190"/>
      <c r="J78" s="190"/>
      <c r="K78" s="190"/>
      <c r="L78" s="190"/>
      <c r="M78" s="190"/>
      <c r="N78" s="190"/>
      <c r="O78" s="190"/>
      <c r="P78" s="190"/>
      <c r="Q78" s="190"/>
      <c r="R78" s="190"/>
      <c r="S78" s="190"/>
      <c r="T78" s="190"/>
      <c r="U78" s="190"/>
      <c r="V78" s="190"/>
      <c r="W78" s="190"/>
      <c r="X78" s="190"/>
      <c r="Y78" s="190"/>
      <c r="Z78" s="190"/>
      <c r="AA78" s="190"/>
      <c r="AB78" s="190"/>
      <c r="AC78" s="190"/>
      <c r="AD78" s="190"/>
      <c r="AE78" s="190"/>
      <c r="AF78" s="190"/>
      <c r="AG78" s="190"/>
    </row>
    <row r="79" spans="1:33" s="11" customFormat="1" ht="12.75" x14ac:dyDescent="0.2">
      <c r="A79" s="8" t="s">
        <v>10</v>
      </c>
      <c r="B79" s="9" t="s">
        <v>127</v>
      </c>
      <c r="C79" s="10" t="s">
        <v>128</v>
      </c>
      <c r="D79" s="10">
        <v>692631</v>
      </c>
      <c r="E79" s="10">
        <v>4718447</v>
      </c>
      <c r="F79" s="10">
        <v>5368294</v>
      </c>
      <c r="G79" s="10">
        <v>0</v>
      </c>
      <c r="H79" s="190"/>
      <c r="I79" s="190"/>
      <c r="J79" s="190"/>
      <c r="K79" s="190"/>
      <c r="L79" s="190"/>
      <c r="M79" s="190"/>
      <c r="N79" s="190"/>
      <c r="O79" s="190"/>
      <c r="P79" s="190"/>
      <c r="Q79" s="190"/>
      <c r="R79" s="190"/>
      <c r="S79" s="190"/>
      <c r="T79" s="190"/>
      <c r="U79" s="190"/>
      <c r="V79" s="190"/>
      <c r="W79" s="190"/>
      <c r="X79" s="190"/>
      <c r="Y79" s="190"/>
      <c r="Z79" s="190"/>
      <c r="AA79" s="190"/>
      <c r="AB79" s="190"/>
      <c r="AC79" s="190"/>
      <c r="AD79" s="190"/>
      <c r="AE79" s="190"/>
      <c r="AF79" s="190"/>
      <c r="AG79" s="190"/>
    </row>
    <row r="80" spans="1:33" s="11" customFormat="1" ht="12.75" x14ac:dyDescent="0.2">
      <c r="A80" s="8" t="s">
        <v>10</v>
      </c>
      <c r="B80" s="9" t="s">
        <v>129</v>
      </c>
      <c r="C80" s="10" t="s">
        <v>130</v>
      </c>
      <c r="D80" s="10">
        <v>692631</v>
      </c>
      <c r="E80" s="10">
        <v>4718447</v>
      </c>
      <c r="F80" s="10">
        <v>5368294</v>
      </c>
      <c r="G80" s="10">
        <v>0</v>
      </c>
      <c r="H80" s="190"/>
      <c r="I80" s="190"/>
      <c r="J80" s="190"/>
      <c r="K80" s="190"/>
      <c r="L80" s="190"/>
      <c r="M80" s="190"/>
      <c r="N80" s="190"/>
      <c r="O80" s="190"/>
      <c r="P80" s="190"/>
      <c r="Q80" s="190"/>
      <c r="R80" s="190"/>
      <c r="S80" s="190"/>
      <c r="T80" s="190"/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  <c r="AF80" s="190"/>
      <c r="AG80" s="190"/>
    </row>
    <row r="81" spans="1:33" s="11" customFormat="1" ht="12.75" x14ac:dyDescent="0.2">
      <c r="A81" s="8" t="s">
        <v>10</v>
      </c>
      <c r="B81" s="9" t="s">
        <v>131</v>
      </c>
      <c r="C81" s="10" t="s">
        <v>77</v>
      </c>
      <c r="D81" s="10">
        <v>5346629</v>
      </c>
      <c r="E81" s="10">
        <v>0</v>
      </c>
      <c r="F81" s="10">
        <v>5346629</v>
      </c>
      <c r="G81" s="10">
        <v>0</v>
      </c>
      <c r="H81" s="190"/>
      <c r="I81" s="190"/>
      <c r="J81" s="190"/>
      <c r="K81" s="190"/>
      <c r="L81" s="190"/>
      <c r="M81" s="190"/>
      <c r="N81" s="190"/>
      <c r="O81" s="190"/>
      <c r="P81" s="190"/>
      <c r="Q81" s="190"/>
      <c r="R81" s="190"/>
      <c r="S81" s="190"/>
      <c r="T81" s="190"/>
      <c r="U81" s="190"/>
      <c r="V81" s="190"/>
      <c r="W81" s="190"/>
      <c r="X81" s="190"/>
      <c r="Y81" s="190"/>
      <c r="Z81" s="190"/>
      <c r="AA81" s="190"/>
      <c r="AB81" s="190"/>
      <c r="AC81" s="190"/>
      <c r="AD81" s="190"/>
      <c r="AE81" s="190"/>
      <c r="AF81" s="190"/>
      <c r="AG81" s="190"/>
    </row>
    <row r="82" spans="1:33" s="11" customFormat="1" ht="12.75" x14ac:dyDescent="0.2">
      <c r="A82" s="8" t="s">
        <v>10</v>
      </c>
      <c r="B82" s="9" t="s">
        <v>132</v>
      </c>
      <c r="C82" s="10" t="s">
        <v>84</v>
      </c>
      <c r="D82" s="10">
        <v>-4653998</v>
      </c>
      <c r="E82" s="10">
        <v>4718446</v>
      </c>
      <c r="F82" s="10">
        <v>64448</v>
      </c>
      <c r="G82" s="10">
        <v>0</v>
      </c>
      <c r="H82" s="190"/>
      <c r="I82" s="190"/>
      <c r="J82" s="190"/>
      <c r="K82" s="190"/>
      <c r="L82" s="190"/>
      <c r="M82" s="190"/>
      <c r="N82" s="190"/>
      <c r="O82" s="190"/>
      <c r="P82" s="190"/>
      <c r="Q82" s="190"/>
      <c r="R82" s="190"/>
      <c r="S82" s="190"/>
      <c r="T82" s="190"/>
      <c r="U82" s="190"/>
      <c r="V82" s="190"/>
      <c r="W82" s="190"/>
      <c r="X82" s="190"/>
      <c r="Y82" s="190"/>
      <c r="Z82" s="190"/>
      <c r="AA82" s="190"/>
      <c r="AB82" s="190"/>
      <c r="AC82" s="190"/>
      <c r="AD82" s="190"/>
      <c r="AE82" s="190"/>
      <c r="AF82" s="190"/>
      <c r="AG82" s="190"/>
    </row>
    <row r="83" spans="1:33" s="11" customFormat="1" ht="12.75" x14ac:dyDescent="0.2">
      <c r="A83" s="8" t="s">
        <v>10</v>
      </c>
      <c r="B83" s="9" t="s">
        <v>133</v>
      </c>
      <c r="C83" s="10" t="s">
        <v>134</v>
      </c>
      <c r="D83" s="10">
        <v>6312901177</v>
      </c>
      <c r="E83" s="10">
        <v>1746686491</v>
      </c>
      <c r="F83" s="10">
        <v>356916479</v>
      </c>
      <c r="G83" s="10">
        <v>7702671189</v>
      </c>
      <c r="H83" s="190"/>
      <c r="I83" s="190"/>
      <c r="J83" s="190"/>
      <c r="K83" s="190"/>
      <c r="L83" s="190"/>
      <c r="M83" s="190"/>
      <c r="N83" s="190"/>
      <c r="O83" s="190"/>
      <c r="P83" s="190"/>
      <c r="Q83" s="190"/>
      <c r="R83" s="190"/>
      <c r="S83" s="190"/>
      <c r="T83" s="190"/>
      <c r="U83" s="190"/>
      <c r="V83" s="190"/>
      <c r="W83" s="190"/>
      <c r="X83" s="190"/>
      <c r="Y83" s="190"/>
      <c r="Z83" s="190"/>
      <c r="AA83" s="190"/>
      <c r="AB83" s="190"/>
      <c r="AC83" s="190"/>
      <c r="AD83" s="190"/>
      <c r="AE83" s="190"/>
      <c r="AF83" s="190"/>
      <c r="AG83" s="190"/>
    </row>
    <row r="84" spans="1:33" s="11" customFormat="1" ht="12.75" x14ac:dyDescent="0.2">
      <c r="A84" s="8" t="s">
        <v>10</v>
      </c>
      <c r="B84" s="9" t="s">
        <v>135</v>
      </c>
      <c r="C84" s="10" t="s">
        <v>136</v>
      </c>
      <c r="D84" s="10">
        <v>6312901177</v>
      </c>
      <c r="E84" s="10">
        <v>1746686491</v>
      </c>
      <c r="F84" s="10">
        <v>356916479</v>
      </c>
      <c r="G84" s="10">
        <v>7702671189</v>
      </c>
      <c r="H84" s="190"/>
      <c r="I84" s="190"/>
      <c r="J84" s="190"/>
      <c r="K84" s="190"/>
      <c r="L84" s="190"/>
      <c r="M84" s="190"/>
      <c r="N84" s="190"/>
      <c r="O84" s="190"/>
      <c r="P84" s="190"/>
      <c r="Q84" s="190"/>
      <c r="R84" s="190"/>
      <c r="S84" s="190"/>
      <c r="T84" s="190"/>
      <c r="U84" s="190"/>
      <c r="V84" s="190"/>
      <c r="W84" s="190"/>
      <c r="X84" s="190"/>
      <c r="Y84" s="190"/>
      <c r="Z84" s="190"/>
      <c r="AA84" s="190"/>
      <c r="AB84" s="190"/>
      <c r="AC84" s="190"/>
      <c r="AD84" s="190"/>
      <c r="AE84" s="190"/>
      <c r="AF84" s="190"/>
      <c r="AG84" s="190"/>
    </row>
    <row r="85" spans="1:33" s="11" customFormat="1" ht="12.75" x14ac:dyDescent="0.2">
      <c r="A85" s="8" t="s">
        <v>10</v>
      </c>
      <c r="B85" s="9" t="s">
        <v>137</v>
      </c>
      <c r="C85" s="10" t="s">
        <v>138</v>
      </c>
      <c r="D85" s="10">
        <v>6312901177</v>
      </c>
      <c r="E85" s="10">
        <v>1746686491</v>
      </c>
      <c r="F85" s="10">
        <v>356916479</v>
      </c>
      <c r="G85" s="10">
        <v>7702671189</v>
      </c>
      <c r="H85" s="190"/>
      <c r="I85" s="190"/>
      <c r="J85" s="190"/>
      <c r="K85" s="190"/>
      <c r="L85" s="190"/>
      <c r="M85" s="190"/>
      <c r="N85" s="190"/>
      <c r="O85" s="190"/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</row>
    <row r="86" spans="1:33" s="11" customFormat="1" ht="12.75" x14ac:dyDescent="0.2">
      <c r="A86" s="8" t="s">
        <v>10</v>
      </c>
      <c r="B86" s="9" t="s">
        <v>139</v>
      </c>
      <c r="C86" s="10" t="s">
        <v>140</v>
      </c>
      <c r="D86" s="10">
        <v>1347879104</v>
      </c>
      <c r="E86" s="10">
        <v>1483934647</v>
      </c>
      <c r="F86" s="10">
        <v>1194421145</v>
      </c>
      <c r="G86" s="10">
        <v>1058365602</v>
      </c>
      <c r="H86" s="190"/>
      <c r="I86" s="190"/>
      <c r="J86" s="190"/>
      <c r="K86" s="190"/>
      <c r="L86" s="190"/>
      <c r="M86" s="190"/>
      <c r="N86" s="190"/>
      <c r="O86" s="190"/>
      <c r="P86" s="190"/>
      <c r="Q86" s="190"/>
      <c r="R86" s="190"/>
      <c r="S86" s="190"/>
      <c r="T86" s="190"/>
      <c r="U86" s="190"/>
      <c r="V86" s="190"/>
      <c r="W86" s="190"/>
      <c r="X86" s="190"/>
      <c r="Y86" s="190"/>
      <c r="Z86" s="190"/>
      <c r="AA86" s="190"/>
      <c r="AB86" s="190"/>
      <c r="AC86" s="190"/>
      <c r="AD86" s="190"/>
      <c r="AE86" s="190"/>
      <c r="AF86" s="190"/>
      <c r="AG86" s="190"/>
    </row>
    <row r="87" spans="1:33" s="11" customFormat="1" ht="12.75" x14ac:dyDescent="0.2">
      <c r="A87" s="8" t="s">
        <v>10</v>
      </c>
      <c r="B87" s="9" t="s">
        <v>141</v>
      </c>
      <c r="C87" s="10" t="s">
        <v>142</v>
      </c>
      <c r="D87" s="10">
        <v>1347879104</v>
      </c>
      <c r="E87" s="10">
        <v>1483934647</v>
      </c>
      <c r="F87" s="10">
        <v>1194421145</v>
      </c>
      <c r="G87" s="10">
        <v>1058365602</v>
      </c>
      <c r="H87" s="190"/>
      <c r="I87" s="190"/>
      <c r="J87" s="190"/>
      <c r="K87" s="190"/>
      <c r="L87" s="190"/>
      <c r="M87" s="190"/>
      <c r="N87" s="190"/>
      <c r="O87" s="190"/>
      <c r="P87" s="190"/>
      <c r="Q87" s="190"/>
      <c r="R87" s="190"/>
      <c r="S87" s="190"/>
      <c r="T87" s="190"/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  <c r="AF87" s="190"/>
      <c r="AG87" s="190"/>
    </row>
    <row r="88" spans="1:33" s="11" customFormat="1" ht="12.75" x14ac:dyDescent="0.2">
      <c r="A88" s="8" t="s">
        <v>10</v>
      </c>
      <c r="B88" s="9" t="s">
        <v>143</v>
      </c>
      <c r="C88" s="10" t="s">
        <v>144</v>
      </c>
      <c r="D88" s="10">
        <v>144966282</v>
      </c>
      <c r="E88" s="10">
        <v>1136309770</v>
      </c>
      <c r="F88" s="10">
        <v>994552135</v>
      </c>
      <c r="G88" s="10">
        <v>3208647</v>
      </c>
      <c r="H88" s="190"/>
      <c r="I88" s="190"/>
      <c r="J88" s="190"/>
      <c r="K88" s="190"/>
      <c r="L88" s="190"/>
      <c r="M88" s="190"/>
      <c r="N88" s="190"/>
      <c r="O88" s="190"/>
      <c r="P88" s="190"/>
      <c r="Q88" s="190"/>
      <c r="R88" s="190"/>
      <c r="S88" s="190"/>
      <c r="T88" s="190"/>
      <c r="U88" s="190"/>
      <c r="V88" s="190"/>
      <c r="W88" s="190"/>
      <c r="X88" s="190"/>
      <c r="Y88" s="190"/>
      <c r="Z88" s="190"/>
      <c r="AA88" s="190"/>
      <c r="AB88" s="190"/>
      <c r="AC88" s="190"/>
      <c r="AD88" s="190"/>
      <c r="AE88" s="190"/>
      <c r="AF88" s="190"/>
      <c r="AG88" s="190"/>
    </row>
    <row r="89" spans="1:33" s="11" customFormat="1" ht="12.75" x14ac:dyDescent="0.2">
      <c r="A89" s="8" t="s">
        <v>10</v>
      </c>
      <c r="B89" s="9" t="s">
        <v>145</v>
      </c>
      <c r="C89" s="10" t="s">
        <v>146</v>
      </c>
      <c r="D89" s="10">
        <v>0</v>
      </c>
      <c r="E89" s="10">
        <v>0</v>
      </c>
      <c r="F89" s="10">
        <v>0</v>
      </c>
      <c r="G89" s="10">
        <v>0</v>
      </c>
      <c r="H89" s="190"/>
      <c r="I89" s="190"/>
      <c r="J89" s="190"/>
      <c r="K89" s="190"/>
      <c r="L89" s="190"/>
      <c r="M89" s="190"/>
      <c r="N89" s="190"/>
      <c r="O89" s="190"/>
      <c r="P89" s="190"/>
      <c r="Q89" s="190"/>
      <c r="R89" s="190"/>
      <c r="S89" s="190"/>
      <c r="T89" s="190"/>
      <c r="U89" s="190"/>
      <c r="V89" s="190"/>
      <c r="W89" s="190"/>
      <c r="X89" s="190"/>
      <c r="Y89" s="190"/>
      <c r="Z89" s="190"/>
      <c r="AA89" s="190"/>
      <c r="AB89" s="190"/>
      <c r="AC89" s="190"/>
      <c r="AD89" s="190"/>
      <c r="AE89" s="190"/>
      <c r="AF89" s="190"/>
      <c r="AG89" s="190"/>
    </row>
    <row r="90" spans="1:33" s="11" customFormat="1" ht="12.75" x14ac:dyDescent="0.2">
      <c r="A90" s="8" t="s">
        <v>10</v>
      </c>
      <c r="B90" s="9" t="s">
        <v>147</v>
      </c>
      <c r="C90" s="10" t="s">
        <v>148</v>
      </c>
      <c r="D90" s="10">
        <v>0</v>
      </c>
      <c r="E90" s="10">
        <v>0</v>
      </c>
      <c r="F90" s="10">
        <v>0</v>
      </c>
      <c r="G90" s="10">
        <v>0</v>
      </c>
      <c r="H90" s="190"/>
      <c r="I90" s="190"/>
      <c r="J90" s="190"/>
      <c r="K90" s="190"/>
      <c r="L90" s="190"/>
      <c r="M90" s="190"/>
      <c r="N90" s="190"/>
      <c r="O90" s="190"/>
      <c r="P90" s="190"/>
      <c r="Q90" s="190"/>
      <c r="R90" s="190"/>
      <c r="S90" s="190"/>
      <c r="T90" s="190"/>
      <c r="U90" s="190"/>
      <c r="V90" s="190"/>
      <c r="W90" s="190"/>
      <c r="X90" s="190"/>
      <c r="Y90" s="190"/>
      <c r="Z90" s="190"/>
      <c r="AA90" s="190"/>
      <c r="AB90" s="190"/>
      <c r="AC90" s="190"/>
      <c r="AD90" s="190"/>
      <c r="AE90" s="190"/>
      <c r="AF90" s="190"/>
      <c r="AG90" s="190"/>
    </row>
    <row r="91" spans="1:33" s="11" customFormat="1" ht="12.75" x14ac:dyDescent="0.2">
      <c r="A91" s="8" t="s">
        <v>10</v>
      </c>
      <c r="B91" s="9" t="s">
        <v>149</v>
      </c>
      <c r="C91" s="10" t="s">
        <v>150</v>
      </c>
      <c r="D91" s="10">
        <v>0</v>
      </c>
      <c r="E91" s="10">
        <v>0</v>
      </c>
      <c r="F91" s="10">
        <v>0</v>
      </c>
      <c r="G91" s="10">
        <v>0</v>
      </c>
      <c r="H91" s="190"/>
      <c r="I91" s="190"/>
      <c r="J91" s="190"/>
      <c r="K91" s="190"/>
      <c r="L91" s="190"/>
      <c r="M91" s="190"/>
      <c r="N91" s="190"/>
      <c r="O91" s="190"/>
      <c r="P91" s="190"/>
      <c r="Q91" s="190"/>
      <c r="R91" s="190"/>
      <c r="S91" s="190"/>
      <c r="T91" s="190"/>
      <c r="U91" s="190"/>
      <c r="V91" s="190"/>
      <c r="W91" s="190"/>
      <c r="X91" s="190"/>
      <c r="Y91" s="190"/>
      <c r="Z91" s="190"/>
      <c r="AA91" s="190"/>
      <c r="AB91" s="190"/>
      <c r="AC91" s="190"/>
      <c r="AD91" s="190"/>
      <c r="AE91" s="190"/>
      <c r="AF91" s="190"/>
      <c r="AG91" s="190"/>
    </row>
    <row r="92" spans="1:33" s="11" customFormat="1" ht="12.75" x14ac:dyDescent="0.2">
      <c r="A92" s="8" t="s">
        <v>10</v>
      </c>
      <c r="B92" s="9" t="s">
        <v>151</v>
      </c>
      <c r="C92" s="10" t="s">
        <v>150</v>
      </c>
      <c r="D92" s="10">
        <v>0</v>
      </c>
      <c r="E92" s="10">
        <v>0</v>
      </c>
      <c r="F92" s="10">
        <v>0</v>
      </c>
      <c r="G92" s="10">
        <v>0</v>
      </c>
      <c r="H92" s="190"/>
      <c r="I92" s="190"/>
      <c r="J92" s="190"/>
      <c r="K92" s="190"/>
      <c r="L92" s="190"/>
      <c r="M92" s="190"/>
      <c r="N92" s="190"/>
      <c r="O92" s="190"/>
      <c r="P92" s="190"/>
      <c r="Q92" s="190"/>
      <c r="R92" s="190"/>
      <c r="S92" s="190"/>
      <c r="T92" s="190"/>
      <c r="U92" s="190"/>
      <c r="V92" s="190"/>
      <c r="W92" s="190"/>
      <c r="X92" s="190"/>
      <c r="Y92" s="190"/>
      <c r="Z92" s="190"/>
      <c r="AA92" s="190"/>
      <c r="AB92" s="190"/>
      <c r="AC92" s="190"/>
      <c r="AD92" s="190"/>
      <c r="AE92" s="190"/>
      <c r="AF92" s="190"/>
      <c r="AG92" s="190"/>
    </row>
    <row r="93" spans="1:33" s="11" customFormat="1" ht="12.75" x14ac:dyDescent="0.2">
      <c r="A93" s="8" t="s">
        <v>10</v>
      </c>
      <c r="B93" s="9" t="s">
        <v>152</v>
      </c>
      <c r="C93" s="10" t="s">
        <v>150</v>
      </c>
      <c r="D93" s="10">
        <v>0</v>
      </c>
      <c r="E93" s="10">
        <v>0</v>
      </c>
      <c r="F93" s="10">
        <v>0</v>
      </c>
      <c r="G93" s="10">
        <v>0</v>
      </c>
      <c r="H93" s="190"/>
      <c r="I93" s="190"/>
      <c r="J93" s="190"/>
      <c r="K93" s="190"/>
      <c r="L93" s="190"/>
      <c r="M93" s="190"/>
      <c r="N93" s="190"/>
      <c r="O93" s="190"/>
      <c r="P93" s="190"/>
      <c r="Q93" s="190"/>
      <c r="R93" s="190"/>
      <c r="S93" s="190"/>
      <c r="T93" s="190"/>
      <c r="U93" s="190"/>
      <c r="V93" s="190"/>
      <c r="W93" s="190"/>
      <c r="X93" s="190"/>
      <c r="Y93" s="190"/>
      <c r="Z93" s="190"/>
      <c r="AA93" s="190"/>
      <c r="AB93" s="190"/>
      <c r="AC93" s="190"/>
      <c r="AD93" s="190"/>
      <c r="AE93" s="190"/>
      <c r="AF93" s="190"/>
      <c r="AG93" s="190"/>
    </row>
    <row r="94" spans="1:33" s="11" customFormat="1" ht="12.75" x14ac:dyDescent="0.2">
      <c r="A94" s="8" t="s">
        <v>10</v>
      </c>
      <c r="B94" s="9" t="s">
        <v>153</v>
      </c>
      <c r="C94" s="10" t="s">
        <v>154</v>
      </c>
      <c r="D94" s="10">
        <v>142352599</v>
      </c>
      <c r="E94" s="10">
        <v>1136309770</v>
      </c>
      <c r="F94" s="10">
        <v>994070584</v>
      </c>
      <c r="G94" s="10">
        <v>113413</v>
      </c>
      <c r="H94" s="190"/>
      <c r="I94" s="190"/>
      <c r="J94" s="190"/>
      <c r="K94" s="190"/>
      <c r="L94" s="190"/>
      <c r="M94" s="190"/>
      <c r="N94" s="190"/>
      <c r="O94" s="190"/>
      <c r="P94" s="190"/>
      <c r="Q94" s="190"/>
      <c r="R94" s="190"/>
      <c r="S94" s="190"/>
      <c r="T94" s="190"/>
      <c r="U94" s="190"/>
      <c r="V94" s="190"/>
      <c r="W94" s="190"/>
      <c r="X94" s="190"/>
      <c r="Y94" s="190"/>
      <c r="Z94" s="190"/>
      <c r="AA94" s="190"/>
      <c r="AB94" s="190"/>
      <c r="AC94" s="190"/>
      <c r="AD94" s="190"/>
      <c r="AE94" s="190"/>
      <c r="AF94" s="190"/>
      <c r="AG94" s="190"/>
    </row>
    <row r="95" spans="1:33" s="11" customFormat="1" ht="12.75" x14ac:dyDescent="0.2">
      <c r="A95" s="8" t="s">
        <v>10</v>
      </c>
      <c r="B95" s="9" t="s">
        <v>155</v>
      </c>
      <c r="C95" s="10" t="s">
        <v>156</v>
      </c>
      <c r="D95" s="10">
        <v>142352599</v>
      </c>
      <c r="E95" s="10">
        <v>1136309770</v>
      </c>
      <c r="F95" s="10">
        <v>994070584</v>
      </c>
      <c r="G95" s="10">
        <v>113413</v>
      </c>
      <c r="H95" s="190"/>
      <c r="I95" s="190"/>
      <c r="J95" s="190"/>
      <c r="K95" s="190"/>
      <c r="L95" s="190"/>
      <c r="M95" s="190"/>
      <c r="N95" s="190"/>
      <c r="O95" s="190"/>
      <c r="P95" s="190"/>
      <c r="Q95" s="190"/>
      <c r="R95" s="190"/>
      <c r="S95" s="190"/>
      <c r="T95" s="190"/>
      <c r="U95" s="190"/>
      <c r="V95" s="190"/>
      <c r="W95" s="190"/>
      <c r="X95" s="190"/>
      <c r="Y95" s="190"/>
      <c r="Z95" s="190"/>
      <c r="AA95" s="190"/>
      <c r="AB95" s="190"/>
      <c r="AC95" s="190"/>
      <c r="AD95" s="190"/>
      <c r="AE95" s="190"/>
      <c r="AF95" s="190"/>
      <c r="AG95" s="190"/>
    </row>
    <row r="96" spans="1:33" s="11" customFormat="1" ht="12.75" x14ac:dyDescent="0.2">
      <c r="A96" s="8" t="s">
        <v>10</v>
      </c>
      <c r="B96" s="9" t="s">
        <v>157</v>
      </c>
      <c r="C96" s="10" t="s">
        <v>158</v>
      </c>
      <c r="D96" s="10">
        <v>36364</v>
      </c>
      <c r="E96" s="10">
        <v>49695420</v>
      </c>
      <c r="F96" s="10">
        <v>49772469</v>
      </c>
      <c r="G96" s="10">
        <v>113413</v>
      </c>
      <c r="H96" s="190"/>
      <c r="I96" s="190"/>
      <c r="J96" s="190"/>
      <c r="K96" s="190"/>
      <c r="L96" s="190"/>
      <c r="M96" s="190"/>
      <c r="N96" s="190"/>
      <c r="O96" s="190"/>
      <c r="P96" s="190"/>
      <c r="Q96" s="190"/>
      <c r="R96" s="190"/>
      <c r="S96" s="190"/>
      <c r="T96" s="190"/>
      <c r="U96" s="190"/>
      <c r="V96" s="190"/>
      <c r="W96" s="190"/>
      <c r="X96" s="190"/>
      <c r="Y96" s="190"/>
      <c r="Z96" s="190"/>
      <c r="AA96" s="190"/>
      <c r="AB96" s="190"/>
      <c r="AC96" s="190"/>
      <c r="AD96" s="190"/>
      <c r="AE96" s="190"/>
      <c r="AF96" s="190"/>
      <c r="AG96" s="190"/>
    </row>
    <row r="97" spans="1:33" s="11" customFormat="1" ht="12.75" x14ac:dyDescent="0.2">
      <c r="A97" s="8" t="s">
        <v>10</v>
      </c>
      <c r="B97" s="9" t="s">
        <v>159</v>
      </c>
      <c r="C97" s="10" t="s">
        <v>29</v>
      </c>
      <c r="D97" s="10">
        <v>36364</v>
      </c>
      <c r="E97" s="10">
        <v>49695420</v>
      </c>
      <c r="F97" s="10">
        <v>49772469</v>
      </c>
      <c r="G97" s="10">
        <v>113413</v>
      </c>
      <c r="H97" s="190"/>
      <c r="I97" s="190"/>
      <c r="J97" s="190"/>
      <c r="K97" s="190"/>
      <c r="L97" s="190"/>
      <c r="M97" s="190"/>
      <c r="N97" s="190"/>
      <c r="O97" s="190"/>
      <c r="P97" s="190"/>
      <c r="Q97" s="190"/>
      <c r="R97" s="190"/>
      <c r="S97" s="190"/>
      <c r="T97" s="190"/>
      <c r="U97" s="190"/>
      <c r="V97" s="190"/>
      <c r="W97" s="190"/>
      <c r="X97" s="190"/>
      <c r="Y97" s="190"/>
      <c r="Z97" s="190"/>
      <c r="AA97" s="190"/>
      <c r="AB97" s="190"/>
      <c r="AC97" s="190"/>
      <c r="AD97" s="190"/>
      <c r="AE97" s="190"/>
      <c r="AF97" s="190"/>
      <c r="AG97" s="190"/>
    </row>
    <row r="98" spans="1:33" s="11" customFormat="1" ht="12.75" x14ac:dyDescent="0.2">
      <c r="A98" s="8" t="s">
        <v>10</v>
      </c>
      <c r="B98" s="9" t="s">
        <v>160</v>
      </c>
      <c r="C98" s="10" t="s">
        <v>161</v>
      </c>
      <c r="D98" s="10">
        <v>142316235</v>
      </c>
      <c r="E98" s="10">
        <v>1086614350</v>
      </c>
      <c r="F98" s="10">
        <v>944298115</v>
      </c>
      <c r="G98" s="10">
        <v>0</v>
      </c>
      <c r="H98" s="190"/>
      <c r="I98" s="190"/>
      <c r="J98" s="190"/>
      <c r="K98" s="190"/>
      <c r="L98" s="190"/>
      <c r="M98" s="190"/>
      <c r="N98" s="190"/>
      <c r="O98" s="190"/>
      <c r="P98" s="190"/>
      <c r="Q98" s="190"/>
      <c r="R98" s="190"/>
      <c r="S98" s="190"/>
      <c r="T98" s="190"/>
      <c r="U98" s="190"/>
      <c r="V98" s="190"/>
      <c r="W98" s="190"/>
      <c r="X98" s="190"/>
      <c r="Y98" s="190"/>
      <c r="Z98" s="190"/>
      <c r="AA98" s="190"/>
      <c r="AB98" s="190"/>
      <c r="AC98" s="190"/>
      <c r="AD98" s="190"/>
      <c r="AE98" s="190"/>
      <c r="AF98" s="190"/>
      <c r="AG98" s="190"/>
    </row>
    <row r="99" spans="1:33" s="11" customFormat="1" ht="12.75" x14ac:dyDescent="0.2">
      <c r="A99" s="8" t="s">
        <v>10</v>
      </c>
      <c r="B99" s="9" t="s">
        <v>162</v>
      </c>
      <c r="C99" s="10" t="s">
        <v>161</v>
      </c>
      <c r="D99" s="10">
        <v>142316235</v>
      </c>
      <c r="E99" s="10">
        <v>1086614350</v>
      </c>
      <c r="F99" s="10">
        <v>944298115</v>
      </c>
      <c r="G99" s="10">
        <v>0</v>
      </c>
      <c r="H99" s="190"/>
      <c r="I99" s="190"/>
      <c r="J99" s="190"/>
      <c r="K99" s="190"/>
      <c r="L99" s="190"/>
      <c r="M99" s="190"/>
      <c r="N99" s="190"/>
      <c r="O99" s="190"/>
      <c r="P99" s="190"/>
      <c r="Q99" s="190"/>
      <c r="R99" s="190"/>
      <c r="S99" s="190"/>
      <c r="T99" s="190"/>
      <c r="U99" s="190"/>
      <c r="V99" s="190"/>
      <c r="W99" s="190"/>
      <c r="X99" s="190"/>
      <c r="Y99" s="190"/>
      <c r="Z99" s="190"/>
      <c r="AA99" s="190"/>
      <c r="AB99" s="190"/>
      <c r="AC99" s="190"/>
      <c r="AD99" s="190"/>
      <c r="AE99" s="190"/>
      <c r="AF99" s="190"/>
      <c r="AG99" s="190"/>
    </row>
    <row r="100" spans="1:33" s="11" customFormat="1" ht="12.75" x14ac:dyDescent="0.2">
      <c r="A100" s="8" t="s">
        <v>10</v>
      </c>
      <c r="B100" s="9" t="s">
        <v>163</v>
      </c>
      <c r="C100" s="10" t="s">
        <v>161</v>
      </c>
      <c r="D100" s="10">
        <v>142316235</v>
      </c>
      <c r="E100" s="10">
        <v>1086614350</v>
      </c>
      <c r="F100" s="10">
        <v>944298115</v>
      </c>
      <c r="G100" s="10">
        <v>0</v>
      </c>
      <c r="H100" s="190"/>
      <c r="I100" s="190"/>
      <c r="J100" s="190"/>
      <c r="K100" s="190"/>
      <c r="L100" s="190"/>
      <c r="M100" s="190"/>
      <c r="N100" s="190"/>
      <c r="O100" s="190"/>
      <c r="P100" s="190"/>
      <c r="Q100" s="190"/>
      <c r="R100" s="190"/>
      <c r="S100" s="190"/>
      <c r="T100" s="190"/>
      <c r="U100" s="190"/>
      <c r="V100" s="190"/>
      <c r="W100" s="190"/>
      <c r="X100" s="190"/>
      <c r="Y100" s="190"/>
      <c r="Z100" s="190"/>
      <c r="AA100" s="190"/>
      <c r="AB100" s="190"/>
      <c r="AC100" s="190"/>
      <c r="AD100" s="190"/>
      <c r="AE100" s="190"/>
      <c r="AF100" s="190"/>
      <c r="AG100" s="190"/>
    </row>
    <row r="101" spans="1:33" s="11" customFormat="1" ht="12.75" x14ac:dyDescent="0.2">
      <c r="A101" s="8" t="s">
        <v>10</v>
      </c>
      <c r="B101" s="9" t="s">
        <v>164</v>
      </c>
      <c r="C101" s="10" t="s">
        <v>161</v>
      </c>
      <c r="D101" s="10">
        <v>0</v>
      </c>
      <c r="E101" s="10">
        <v>20136</v>
      </c>
      <c r="F101" s="10">
        <v>20136</v>
      </c>
      <c r="G101" s="10">
        <v>0</v>
      </c>
      <c r="H101" s="190"/>
      <c r="I101" s="190"/>
      <c r="J101" s="190"/>
      <c r="K101" s="190"/>
      <c r="L101" s="190"/>
      <c r="M101" s="190"/>
      <c r="N101" s="190"/>
      <c r="O101" s="190"/>
      <c r="P101" s="190"/>
      <c r="Q101" s="190"/>
      <c r="R101" s="190"/>
      <c r="S101" s="190"/>
      <c r="T101" s="190"/>
      <c r="U101" s="190"/>
      <c r="V101" s="190"/>
      <c r="W101" s="190"/>
      <c r="X101" s="190"/>
      <c r="Y101" s="190"/>
      <c r="Z101" s="190"/>
      <c r="AA101" s="190"/>
      <c r="AB101" s="190"/>
      <c r="AC101" s="190"/>
      <c r="AD101" s="190"/>
      <c r="AE101" s="190"/>
      <c r="AF101" s="190"/>
      <c r="AG101" s="190"/>
    </row>
    <row r="102" spans="1:33" s="11" customFormat="1" ht="12.75" x14ac:dyDescent="0.2">
      <c r="A102" s="8" t="s">
        <v>10</v>
      </c>
      <c r="B102" s="9" t="s">
        <v>165</v>
      </c>
      <c r="C102" s="10" t="s">
        <v>166</v>
      </c>
      <c r="D102" s="10">
        <v>2613683</v>
      </c>
      <c r="E102" s="10">
        <v>0</v>
      </c>
      <c r="F102" s="10">
        <v>0</v>
      </c>
      <c r="G102" s="10">
        <v>2613683</v>
      </c>
      <c r="H102" s="190"/>
      <c r="I102" s="190"/>
      <c r="J102" s="190"/>
      <c r="K102" s="190"/>
      <c r="L102" s="190"/>
      <c r="M102" s="190"/>
      <c r="N102" s="190"/>
      <c r="O102" s="190"/>
      <c r="P102" s="190"/>
      <c r="Q102" s="190"/>
      <c r="R102" s="190"/>
      <c r="S102" s="190"/>
      <c r="T102" s="190"/>
      <c r="U102" s="190"/>
      <c r="V102" s="190"/>
      <c r="W102" s="190"/>
      <c r="X102" s="190"/>
      <c r="Y102" s="190"/>
      <c r="Z102" s="190"/>
      <c r="AA102" s="190"/>
      <c r="AB102" s="190"/>
      <c r="AC102" s="190"/>
      <c r="AD102" s="190"/>
      <c r="AE102" s="190"/>
      <c r="AF102" s="190"/>
      <c r="AG102" s="190"/>
    </row>
    <row r="103" spans="1:33" s="11" customFormat="1" ht="12.75" x14ac:dyDescent="0.2">
      <c r="A103" s="8" t="s">
        <v>10</v>
      </c>
      <c r="B103" s="9" t="s">
        <v>167</v>
      </c>
      <c r="C103" s="10" t="s">
        <v>168</v>
      </c>
      <c r="D103" s="10">
        <v>2613683</v>
      </c>
      <c r="E103" s="10">
        <v>0</v>
      </c>
      <c r="F103" s="10">
        <v>0</v>
      </c>
      <c r="G103" s="10">
        <v>2613683</v>
      </c>
      <c r="H103" s="190"/>
      <c r="I103" s="190"/>
      <c r="J103" s="190"/>
      <c r="K103" s="190"/>
      <c r="L103" s="190"/>
      <c r="M103" s="190"/>
      <c r="N103" s="190"/>
      <c r="O103" s="190"/>
      <c r="P103" s="190"/>
      <c r="Q103" s="190"/>
      <c r="R103" s="190"/>
      <c r="S103" s="190"/>
      <c r="T103" s="190"/>
      <c r="U103" s="190"/>
      <c r="V103" s="190"/>
      <c r="W103" s="190"/>
      <c r="X103" s="190"/>
      <c r="Y103" s="190"/>
      <c r="Z103" s="190"/>
      <c r="AA103" s="190"/>
      <c r="AB103" s="190"/>
      <c r="AC103" s="190"/>
      <c r="AD103" s="190"/>
      <c r="AE103" s="190"/>
      <c r="AF103" s="190"/>
      <c r="AG103" s="190"/>
    </row>
    <row r="104" spans="1:33" s="11" customFormat="1" ht="12.75" x14ac:dyDescent="0.2">
      <c r="A104" s="8" t="s">
        <v>10</v>
      </c>
      <c r="B104" s="9" t="s">
        <v>169</v>
      </c>
      <c r="C104" s="10" t="s">
        <v>170</v>
      </c>
      <c r="D104" s="10">
        <v>2613683</v>
      </c>
      <c r="E104" s="10">
        <v>0</v>
      </c>
      <c r="F104" s="10">
        <v>0</v>
      </c>
      <c r="G104" s="10">
        <v>2613683</v>
      </c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0"/>
      <c r="AG104" s="190"/>
    </row>
    <row r="105" spans="1:33" s="11" customFormat="1" ht="12.75" x14ac:dyDescent="0.2">
      <c r="A105" s="8" t="s">
        <v>10</v>
      </c>
      <c r="B105" s="9" t="s">
        <v>171</v>
      </c>
      <c r="C105" s="10" t="s">
        <v>172</v>
      </c>
      <c r="D105" s="10">
        <v>2613683</v>
      </c>
      <c r="E105" s="10">
        <v>0</v>
      </c>
      <c r="F105" s="10">
        <v>0</v>
      </c>
      <c r="G105" s="10">
        <v>2613683</v>
      </c>
      <c r="H105" s="190"/>
      <c r="I105" s="190"/>
      <c r="J105" s="190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190"/>
      <c r="W105" s="190"/>
      <c r="X105" s="190"/>
      <c r="Y105" s="190"/>
      <c r="Z105" s="190"/>
      <c r="AA105" s="190"/>
      <c r="AB105" s="190"/>
      <c r="AC105" s="190"/>
      <c r="AD105" s="190"/>
      <c r="AE105" s="190"/>
      <c r="AF105" s="190"/>
      <c r="AG105" s="190"/>
    </row>
    <row r="106" spans="1:33" s="11" customFormat="1" ht="12.75" x14ac:dyDescent="0.2">
      <c r="A106" s="8" t="s">
        <v>10</v>
      </c>
      <c r="B106" s="9" t="s">
        <v>173</v>
      </c>
      <c r="C106" s="10" t="s">
        <v>174</v>
      </c>
      <c r="D106" s="10">
        <v>73121674</v>
      </c>
      <c r="E106" s="10">
        <v>147624877</v>
      </c>
      <c r="F106" s="10">
        <v>184125894</v>
      </c>
      <c r="G106" s="10">
        <v>109622691</v>
      </c>
      <c r="H106" s="190"/>
      <c r="I106" s="190"/>
      <c r="J106" s="190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190"/>
      <c r="W106" s="190"/>
      <c r="X106" s="190"/>
      <c r="Y106" s="190"/>
      <c r="Z106" s="190"/>
      <c r="AA106" s="190"/>
      <c r="AB106" s="190"/>
      <c r="AC106" s="190"/>
      <c r="AD106" s="190"/>
      <c r="AE106" s="190"/>
      <c r="AF106" s="190"/>
      <c r="AG106" s="190"/>
    </row>
    <row r="107" spans="1:33" s="11" customFormat="1" ht="12.75" x14ac:dyDescent="0.2">
      <c r="A107" s="8" t="s">
        <v>10</v>
      </c>
      <c r="B107" s="9" t="s">
        <v>175</v>
      </c>
      <c r="C107" s="10" t="s">
        <v>176</v>
      </c>
      <c r="D107" s="10">
        <v>73121674</v>
      </c>
      <c r="E107" s="10">
        <v>147624877</v>
      </c>
      <c r="F107" s="10">
        <v>184125894</v>
      </c>
      <c r="G107" s="10">
        <v>109622691</v>
      </c>
      <c r="H107" s="190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190"/>
      <c r="W107" s="190"/>
      <c r="X107" s="190"/>
      <c r="Y107" s="190"/>
      <c r="Z107" s="190"/>
      <c r="AA107" s="190"/>
      <c r="AB107" s="190"/>
      <c r="AC107" s="190"/>
      <c r="AD107" s="190"/>
      <c r="AE107" s="190"/>
      <c r="AF107" s="190"/>
      <c r="AG107" s="190"/>
    </row>
    <row r="108" spans="1:33" s="11" customFormat="1" ht="12.75" x14ac:dyDescent="0.2">
      <c r="A108" s="8" t="s">
        <v>10</v>
      </c>
      <c r="B108" s="9" t="s">
        <v>177</v>
      </c>
      <c r="C108" s="10" t="s">
        <v>178</v>
      </c>
      <c r="D108" s="10">
        <v>73121674</v>
      </c>
      <c r="E108" s="10">
        <v>147624877</v>
      </c>
      <c r="F108" s="10">
        <v>184125894</v>
      </c>
      <c r="G108" s="10">
        <v>109622691</v>
      </c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190"/>
      <c r="W108" s="190"/>
      <c r="X108" s="190"/>
      <c r="Y108" s="190"/>
      <c r="Z108" s="190"/>
      <c r="AA108" s="190"/>
      <c r="AB108" s="190"/>
      <c r="AC108" s="190"/>
      <c r="AD108" s="190"/>
      <c r="AE108" s="190"/>
      <c r="AF108" s="190"/>
      <c r="AG108" s="190"/>
    </row>
    <row r="109" spans="1:33" s="11" customFormat="1" ht="12.75" x14ac:dyDescent="0.2">
      <c r="A109" s="8" t="s">
        <v>10</v>
      </c>
      <c r="B109" s="9" t="s">
        <v>179</v>
      </c>
      <c r="C109" s="10" t="s">
        <v>180</v>
      </c>
      <c r="D109" s="10">
        <v>73121674</v>
      </c>
      <c r="E109" s="10">
        <v>147624877</v>
      </c>
      <c r="F109" s="10">
        <v>184125894</v>
      </c>
      <c r="G109" s="10">
        <v>109622691</v>
      </c>
      <c r="H109" s="190"/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190"/>
      <c r="W109" s="190"/>
      <c r="X109" s="190"/>
      <c r="Y109" s="190"/>
      <c r="Z109" s="190"/>
      <c r="AA109" s="190"/>
      <c r="AB109" s="190"/>
      <c r="AC109" s="190"/>
      <c r="AD109" s="190"/>
      <c r="AE109" s="190"/>
      <c r="AF109" s="190"/>
      <c r="AG109" s="190"/>
    </row>
    <row r="110" spans="1:33" s="11" customFormat="1" ht="12.75" x14ac:dyDescent="0.2">
      <c r="A110" s="8" t="s">
        <v>10</v>
      </c>
      <c r="B110" s="9" t="s">
        <v>181</v>
      </c>
      <c r="C110" s="10" t="s">
        <v>180</v>
      </c>
      <c r="D110" s="10">
        <v>73121674</v>
      </c>
      <c r="E110" s="10">
        <v>147624877</v>
      </c>
      <c r="F110" s="10">
        <v>184125894</v>
      </c>
      <c r="G110" s="10">
        <v>109622691</v>
      </c>
      <c r="H110" s="190"/>
      <c r="I110" s="190"/>
      <c r="J110" s="190"/>
      <c r="K110" s="190"/>
      <c r="L110" s="190"/>
      <c r="M110" s="190"/>
      <c r="N110" s="190"/>
      <c r="O110" s="190"/>
      <c r="P110" s="190"/>
      <c r="Q110" s="190"/>
      <c r="R110" s="190"/>
      <c r="S110" s="190"/>
      <c r="T110" s="190"/>
      <c r="U110" s="190"/>
      <c r="V110" s="190"/>
      <c r="W110" s="190"/>
      <c r="X110" s="190"/>
      <c r="Y110" s="190"/>
      <c r="Z110" s="190"/>
      <c r="AA110" s="190"/>
      <c r="AB110" s="190"/>
      <c r="AC110" s="190"/>
      <c r="AD110" s="190"/>
      <c r="AE110" s="190"/>
      <c r="AF110" s="190"/>
      <c r="AG110" s="190"/>
    </row>
    <row r="111" spans="1:33" s="11" customFormat="1" ht="12.75" x14ac:dyDescent="0.2">
      <c r="A111" s="8" t="s">
        <v>10</v>
      </c>
      <c r="B111" s="9" t="s">
        <v>182</v>
      </c>
      <c r="C111" s="10" t="s">
        <v>183</v>
      </c>
      <c r="D111" s="10">
        <v>1129791148</v>
      </c>
      <c r="E111" s="10">
        <v>200000000</v>
      </c>
      <c r="F111" s="10">
        <v>15743116</v>
      </c>
      <c r="G111" s="10">
        <v>945534264</v>
      </c>
      <c r="H111" s="190"/>
      <c r="I111" s="190"/>
      <c r="J111" s="190"/>
      <c r="K111" s="190"/>
      <c r="L111" s="190"/>
      <c r="M111" s="190"/>
      <c r="N111" s="190"/>
      <c r="O111" s="190"/>
      <c r="P111" s="190"/>
      <c r="Q111" s="190"/>
      <c r="R111" s="190"/>
      <c r="S111" s="190"/>
      <c r="T111" s="190"/>
      <c r="U111" s="190"/>
      <c r="V111" s="190"/>
      <c r="W111" s="190"/>
      <c r="X111" s="190"/>
      <c r="Y111" s="190"/>
      <c r="Z111" s="190"/>
      <c r="AA111" s="190"/>
      <c r="AB111" s="190"/>
      <c r="AC111" s="190"/>
      <c r="AD111" s="190"/>
      <c r="AE111" s="190"/>
      <c r="AF111" s="190"/>
      <c r="AG111" s="190"/>
    </row>
    <row r="112" spans="1:33" s="11" customFormat="1" ht="12.75" x14ac:dyDescent="0.2">
      <c r="A112" s="8" t="s">
        <v>10</v>
      </c>
      <c r="B112" s="9" t="s">
        <v>184</v>
      </c>
      <c r="C112" s="10" t="s">
        <v>185</v>
      </c>
      <c r="D112" s="10">
        <v>1129791148</v>
      </c>
      <c r="E112" s="10">
        <v>200000000</v>
      </c>
      <c r="F112" s="10">
        <v>15743116</v>
      </c>
      <c r="G112" s="10">
        <v>945534264</v>
      </c>
      <c r="H112" s="190"/>
      <c r="I112" s="190"/>
      <c r="J112" s="190"/>
      <c r="K112" s="190"/>
      <c r="L112" s="190"/>
      <c r="M112" s="190"/>
      <c r="N112" s="190"/>
      <c r="O112" s="190"/>
      <c r="P112" s="190"/>
      <c r="Q112" s="190"/>
      <c r="R112" s="190"/>
      <c r="S112" s="190"/>
      <c r="T112" s="190"/>
      <c r="U112" s="190"/>
      <c r="V112" s="190"/>
      <c r="W112" s="190"/>
      <c r="X112" s="190"/>
      <c r="Y112" s="190"/>
      <c r="Z112" s="190"/>
      <c r="AA112" s="190"/>
      <c r="AB112" s="190"/>
      <c r="AC112" s="190"/>
      <c r="AD112" s="190"/>
      <c r="AE112" s="190"/>
      <c r="AF112" s="190"/>
      <c r="AG112" s="190"/>
    </row>
    <row r="113" spans="1:33" s="11" customFormat="1" ht="12.75" x14ac:dyDescent="0.2">
      <c r="A113" s="8" t="s">
        <v>10</v>
      </c>
      <c r="B113" s="9" t="s">
        <v>186</v>
      </c>
      <c r="C113" s="10" t="s">
        <v>187</v>
      </c>
      <c r="D113" s="10">
        <v>1129791148</v>
      </c>
      <c r="E113" s="10">
        <v>200000000</v>
      </c>
      <c r="F113" s="10">
        <v>15743116</v>
      </c>
      <c r="G113" s="10">
        <v>945534264</v>
      </c>
      <c r="H113" s="190"/>
      <c r="I113" s="190"/>
      <c r="J113" s="190"/>
      <c r="K113" s="190"/>
      <c r="L113" s="190"/>
      <c r="M113" s="190"/>
      <c r="N113" s="190"/>
      <c r="O113" s="190"/>
      <c r="P113" s="190"/>
      <c r="Q113" s="190"/>
      <c r="R113" s="190"/>
      <c r="S113" s="190"/>
      <c r="T113" s="190"/>
      <c r="U113" s="190"/>
      <c r="V113" s="190"/>
      <c r="W113" s="190"/>
      <c r="X113" s="190"/>
      <c r="Y113" s="190"/>
      <c r="Z113" s="190"/>
      <c r="AA113" s="190"/>
      <c r="AB113" s="190"/>
      <c r="AC113" s="190"/>
      <c r="AD113" s="190"/>
      <c r="AE113" s="190"/>
      <c r="AF113" s="190"/>
      <c r="AG113" s="190"/>
    </row>
    <row r="114" spans="1:33" s="11" customFormat="1" ht="12.75" x14ac:dyDescent="0.2">
      <c r="A114" s="8" t="s">
        <v>10</v>
      </c>
      <c r="B114" s="9" t="s">
        <v>188</v>
      </c>
      <c r="C114" s="10" t="s">
        <v>189</v>
      </c>
      <c r="D114" s="10">
        <v>1129791148</v>
      </c>
      <c r="E114" s="10">
        <v>200000000</v>
      </c>
      <c r="F114" s="10">
        <v>15743116</v>
      </c>
      <c r="G114" s="10">
        <v>945534264</v>
      </c>
      <c r="H114" s="190"/>
      <c r="I114" s="190"/>
      <c r="J114" s="190"/>
      <c r="K114" s="190"/>
      <c r="L114" s="190"/>
      <c r="M114" s="190"/>
      <c r="N114" s="190"/>
      <c r="O114" s="190"/>
      <c r="P114" s="190"/>
      <c r="Q114" s="190"/>
      <c r="R114" s="190"/>
      <c r="S114" s="190"/>
      <c r="T114" s="190"/>
      <c r="U114" s="190"/>
      <c r="V114" s="190"/>
      <c r="W114" s="190"/>
      <c r="X114" s="190"/>
      <c r="Y114" s="190"/>
      <c r="Z114" s="190"/>
      <c r="AA114" s="190"/>
      <c r="AB114" s="190"/>
      <c r="AC114" s="190"/>
      <c r="AD114" s="190"/>
      <c r="AE114" s="190"/>
      <c r="AF114" s="190"/>
      <c r="AG114" s="190"/>
    </row>
    <row r="115" spans="1:33" s="11" customFormat="1" ht="12.75" x14ac:dyDescent="0.2">
      <c r="A115" s="8" t="s">
        <v>10</v>
      </c>
      <c r="B115" s="9" t="s">
        <v>190</v>
      </c>
      <c r="C115" s="10" t="s">
        <v>191</v>
      </c>
      <c r="D115" s="10">
        <v>0</v>
      </c>
      <c r="E115" s="10">
        <v>0</v>
      </c>
      <c r="F115" s="10">
        <v>481551</v>
      </c>
      <c r="G115" s="10">
        <v>481551</v>
      </c>
      <c r="H115" s="190"/>
      <c r="I115" s="190"/>
      <c r="J115" s="190"/>
      <c r="K115" s="190"/>
      <c r="L115" s="190"/>
      <c r="M115" s="190"/>
      <c r="N115" s="190"/>
      <c r="O115" s="190"/>
      <c r="P115" s="190"/>
      <c r="Q115" s="190"/>
      <c r="R115" s="190"/>
      <c r="S115" s="190"/>
      <c r="T115" s="190"/>
      <c r="U115" s="190"/>
      <c r="V115" s="190"/>
      <c r="W115" s="190"/>
      <c r="X115" s="190"/>
      <c r="Y115" s="190"/>
      <c r="Z115" s="190"/>
      <c r="AA115" s="190"/>
      <c r="AB115" s="190"/>
      <c r="AC115" s="190"/>
      <c r="AD115" s="190"/>
      <c r="AE115" s="190"/>
      <c r="AF115" s="190"/>
      <c r="AG115" s="190"/>
    </row>
    <row r="116" spans="1:33" s="11" customFormat="1" ht="12.75" x14ac:dyDescent="0.2">
      <c r="A116" s="8" t="s">
        <v>10</v>
      </c>
      <c r="B116" s="9" t="s">
        <v>192</v>
      </c>
      <c r="C116" s="10" t="s">
        <v>193</v>
      </c>
      <c r="D116" s="10">
        <v>0</v>
      </c>
      <c r="E116" s="10">
        <v>0</v>
      </c>
      <c r="F116" s="10">
        <v>481551</v>
      </c>
      <c r="G116" s="10">
        <v>481551</v>
      </c>
      <c r="H116" s="190"/>
      <c r="I116" s="190"/>
      <c r="J116" s="190"/>
      <c r="K116" s="190"/>
      <c r="L116" s="190"/>
      <c r="M116" s="190"/>
      <c r="N116" s="190"/>
      <c r="O116" s="190"/>
      <c r="P116" s="190"/>
      <c r="Q116" s="190"/>
      <c r="R116" s="190"/>
      <c r="S116" s="190"/>
      <c r="T116" s="190"/>
      <c r="U116" s="190"/>
      <c r="V116" s="190"/>
      <c r="W116" s="190"/>
      <c r="X116" s="190"/>
      <c r="Y116" s="190"/>
      <c r="Z116" s="190"/>
      <c r="AA116" s="190"/>
      <c r="AB116" s="190"/>
      <c r="AC116" s="190"/>
      <c r="AD116" s="190"/>
      <c r="AE116" s="190"/>
      <c r="AF116" s="190"/>
      <c r="AG116" s="190"/>
    </row>
    <row r="117" spans="1:33" s="11" customFormat="1" ht="12.75" x14ac:dyDescent="0.2">
      <c r="A117" s="8" t="s">
        <v>10</v>
      </c>
      <c r="B117" s="9" t="s">
        <v>194</v>
      </c>
      <c r="C117" s="10" t="s">
        <v>195</v>
      </c>
      <c r="D117" s="10">
        <v>0</v>
      </c>
      <c r="E117" s="10">
        <v>0</v>
      </c>
      <c r="F117" s="10">
        <v>481551</v>
      </c>
      <c r="G117" s="10">
        <v>481551</v>
      </c>
      <c r="H117" s="190"/>
      <c r="I117" s="190"/>
      <c r="J117" s="190"/>
      <c r="K117" s="190"/>
      <c r="L117" s="190"/>
      <c r="M117" s="190"/>
      <c r="N117" s="190"/>
      <c r="O117" s="190"/>
      <c r="P117" s="190"/>
      <c r="Q117" s="190"/>
      <c r="R117" s="190"/>
      <c r="S117" s="190"/>
      <c r="T117" s="190"/>
      <c r="U117" s="190"/>
      <c r="V117" s="190"/>
      <c r="W117" s="190"/>
      <c r="X117" s="190"/>
      <c r="Y117" s="190"/>
      <c r="Z117" s="190"/>
      <c r="AA117" s="190"/>
      <c r="AB117" s="190"/>
      <c r="AC117" s="190"/>
      <c r="AD117" s="190"/>
      <c r="AE117" s="190"/>
      <c r="AF117" s="190"/>
      <c r="AG117" s="190"/>
    </row>
    <row r="118" spans="1:33" s="11" customFormat="1" ht="12.75" x14ac:dyDescent="0.2">
      <c r="A118" s="8" t="s">
        <v>10</v>
      </c>
      <c r="B118" s="9" t="s">
        <v>196</v>
      </c>
      <c r="C118" s="10" t="s">
        <v>197</v>
      </c>
      <c r="D118" s="10">
        <v>0</v>
      </c>
      <c r="E118" s="10">
        <v>0</v>
      </c>
      <c r="F118" s="10">
        <v>481551</v>
      </c>
      <c r="G118" s="10">
        <v>481551</v>
      </c>
      <c r="H118" s="190"/>
      <c r="I118" s="190"/>
      <c r="J118" s="190"/>
      <c r="K118" s="190"/>
      <c r="L118" s="190"/>
      <c r="M118" s="190"/>
      <c r="N118" s="190"/>
      <c r="O118" s="190"/>
      <c r="P118" s="190"/>
      <c r="Q118" s="190"/>
      <c r="R118" s="190"/>
      <c r="S118" s="190"/>
      <c r="T118" s="190"/>
      <c r="U118" s="190"/>
      <c r="V118" s="190"/>
      <c r="W118" s="190"/>
      <c r="X118" s="190"/>
      <c r="Y118" s="190"/>
      <c r="Z118" s="190"/>
      <c r="AA118" s="190"/>
      <c r="AB118" s="190"/>
      <c r="AC118" s="190"/>
      <c r="AD118" s="190"/>
      <c r="AE118" s="190"/>
      <c r="AF118" s="190"/>
      <c r="AG118" s="190"/>
    </row>
    <row r="119" spans="1:33" s="11" customFormat="1" ht="12.75" x14ac:dyDescent="0.2">
      <c r="A119" s="8" t="s">
        <v>10</v>
      </c>
      <c r="B119" s="9" t="s">
        <v>198</v>
      </c>
      <c r="C119" s="10" t="s">
        <v>197</v>
      </c>
      <c r="D119" s="10">
        <v>0</v>
      </c>
      <c r="E119" s="10">
        <v>0</v>
      </c>
      <c r="F119" s="10">
        <v>481551</v>
      </c>
      <c r="G119" s="10">
        <v>481551</v>
      </c>
      <c r="H119" s="190"/>
      <c r="I119" s="190"/>
      <c r="J119" s="190"/>
      <c r="K119" s="190"/>
      <c r="L119" s="190"/>
      <c r="M119" s="190"/>
      <c r="N119" s="190"/>
      <c r="O119" s="190"/>
      <c r="P119" s="190"/>
      <c r="Q119" s="190"/>
      <c r="R119" s="190"/>
      <c r="S119" s="190"/>
      <c r="T119" s="190"/>
      <c r="U119" s="190"/>
      <c r="V119" s="190"/>
      <c r="W119" s="190"/>
      <c r="X119" s="190"/>
      <c r="Y119" s="190"/>
      <c r="Z119" s="190"/>
      <c r="AA119" s="190"/>
      <c r="AB119" s="190"/>
      <c r="AC119" s="190"/>
      <c r="AD119" s="190"/>
      <c r="AE119" s="190"/>
      <c r="AF119" s="190"/>
      <c r="AG119" s="190"/>
    </row>
    <row r="120" spans="1:33" s="11" customFormat="1" ht="12.75" x14ac:dyDescent="0.2">
      <c r="A120" s="8" t="s">
        <v>10</v>
      </c>
      <c r="B120" s="9" t="s">
        <v>199</v>
      </c>
      <c r="C120" s="10" t="s">
        <v>200</v>
      </c>
      <c r="D120" s="10">
        <v>0</v>
      </c>
      <c r="E120" s="10">
        <v>0</v>
      </c>
      <c r="F120" s="10">
        <v>481551</v>
      </c>
      <c r="G120" s="10">
        <v>481551</v>
      </c>
      <c r="H120" s="190"/>
      <c r="I120" s="190"/>
      <c r="J120" s="190"/>
      <c r="K120" s="190"/>
      <c r="L120" s="190"/>
      <c r="M120" s="190"/>
      <c r="N120" s="190"/>
      <c r="O120" s="190"/>
      <c r="P120" s="190"/>
      <c r="Q120" s="190"/>
      <c r="R120" s="190"/>
      <c r="S120" s="190"/>
      <c r="T120" s="190"/>
      <c r="U120" s="190"/>
      <c r="V120" s="190"/>
      <c r="W120" s="190"/>
      <c r="X120" s="190"/>
      <c r="Y120" s="190"/>
      <c r="Z120" s="190"/>
      <c r="AA120" s="190"/>
      <c r="AB120" s="190"/>
      <c r="AC120" s="190"/>
      <c r="AD120" s="190"/>
      <c r="AE120" s="190"/>
      <c r="AF120" s="190"/>
      <c r="AG120" s="190"/>
    </row>
    <row r="121" spans="1:33" s="11" customFormat="1" ht="12.75" x14ac:dyDescent="0.2">
      <c r="A121" s="8" t="s">
        <v>10</v>
      </c>
      <c r="B121" s="9" t="s">
        <v>201</v>
      </c>
      <c r="C121" s="10" t="s">
        <v>202</v>
      </c>
      <c r="D121" s="10">
        <f t="shared" ref="D121:F121" si="0">+D122</f>
        <v>8669037274</v>
      </c>
      <c r="E121" s="10">
        <f t="shared" si="0"/>
        <v>2715294929</v>
      </c>
      <c r="F121" s="10">
        <f t="shared" si="0"/>
        <v>1888982652</v>
      </c>
      <c r="G121" s="10">
        <f>+G122</f>
        <v>7842724997</v>
      </c>
      <c r="H121" s="190"/>
      <c r="I121" s="190"/>
      <c r="J121" s="190"/>
      <c r="K121" s="190"/>
      <c r="L121" s="190"/>
      <c r="M121" s="190"/>
      <c r="N121" s="190"/>
      <c r="O121" s="190"/>
      <c r="P121" s="190"/>
      <c r="Q121" s="190"/>
      <c r="R121" s="190"/>
      <c r="S121" s="190"/>
      <c r="T121" s="190"/>
      <c r="U121" s="190"/>
      <c r="V121" s="190"/>
      <c r="W121" s="190"/>
      <c r="X121" s="190"/>
      <c r="Y121" s="190"/>
      <c r="Z121" s="190"/>
      <c r="AA121" s="190"/>
      <c r="AB121" s="190"/>
      <c r="AC121" s="190"/>
      <c r="AD121" s="190"/>
      <c r="AE121" s="190"/>
      <c r="AF121" s="190"/>
      <c r="AG121" s="190"/>
    </row>
    <row r="122" spans="1:33" s="11" customFormat="1" ht="12.75" x14ac:dyDescent="0.2">
      <c r="A122" s="8" t="s">
        <v>10</v>
      </c>
      <c r="B122" s="9" t="s">
        <v>203</v>
      </c>
      <c r="C122" s="10" t="s">
        <v>204</v>
      </c>
      <c r="D122" s="10">
        <f t="shared" ref="D122:F122" si="1">+D123+D128</f>
        <v>8669037274</v>
      </c>
      <c r="E122" s="10">
        <f t="shared" si="1"/>
        <v>2715294929</v>
      </c>
      <c r="F122" s="10">
        <f t="shared" si="1"/>
        <v>1888982652</v>
      </c>
      <c r="G122" s="10">
        <f>+G123+G128</f>
        <v>7842724997</v>
      </c>
      <c r="H122" s="190"/>
      <c r="I122" s="190"/>
      <c r="J122" s="190"/>
      <c r="K122" s="190"/>
      <c r="L122" s="190"/>
      <c r="M122" s="190"/>
      <c r="N122" s="190"/>
      <c r="O122" s="190"/>
      <c r="P122" s="190"/>
      <c r="Q122" s="190"/>
      <c r="R122" s="190"/>
      <c r="S122" s="190"/>
      <c r="T122" s="190"/>
      <c r="U122" s="190"/>
      <c r="V122" s="190"/>
      <c r="W122" s="190"/>
      <c r="X122" s="190"/>
      <c r="Y122" s="190"/>
      <c r="Z122" s="190"/>
      <c r="AA122" s="190"/>
      <c r="AB122" s="190"/>
      <c r="AC122" s="190"/>
      <c r="AD122" s="190"/>
      <c r="AE122" s="190"/>
      <c r="AF122" s="190"/>
      <c r="AG122" s="190"/>
    </row>
    <row r="123" spans="1:33" s="11" customFormat="1" ht="12.75" x14ac:dyDescent="0.2">
      <c r="A123" s="8" t="s">
        <v>10</v>
      </c>
      <c r="B123" s="9" t="s">
        <v>205</v>
      </c>
      <c r="C123" s="10" t="s">
        <v>206</v>
      </c>
      <c r="D123" s="10">
        <v>8442737741</v>
      </c>
      <c r="E123" s="10">
        <v>356916480</v>
      </c>
      <c r="F123" s="10">
        <v>1746686492</v>
      </c>
      <c r="G123" s="10">
        <v>9832507753</v>
      </c>
      <c r="H123" s="190"/>
      <c r="I123" s="190"/>
      <c r="J123" s="190"/>
      <c r="K123" s="190"/>
      <c r="L123" s="190"/>
      <c r="M123" s="190"/>
      <c r="N123" s="190"/>
      <c r="O123" s="190"/>
      <c r="P123" s="190"/>
      <c r="Q123" s="190"/>
      <c r="R123" s="190"/>
      <c r="S123" s="190"/>
      <c r="T123" s="190"/>
      <c r="U123" s="190"/>
      <c r="V123" s="190"/>
      <c r="W123" s="190"/>
      <c r="X123" s="190"/>
      <c r="Y123" s="190"/>
      <c r="Z123" s="190"/>
      <c r="AA123" s="190"/>
      <c r="AB123" s="190"/>
      <c r="AC123" s="190"/>
      <c r="AD123" s="190"/>
      <c r="AE123" s="190"/>
      <c r="AF123" s="190"/>
      <c r="AG123" s="190"/>
    </row>
    <row r="124" spans="1:33" s="11" customFormat="1" ht="12.75" x14ac:dyDescent="0.2">
      <c r="A124" s="8" t="s">
        <v>10</v>
      </c>
      <c r="B124" s="9" t="s">
        <v>207</v>
      </c>
      <c r="C124" s="10" t="s">
        <v>208</v>
      </c>
      <c r="D124" s="10">
        <f>+D125</f>
        <v>0</v>
      </c>
      <c r="E124" s="10">
        <f>+E125</f>
        <v>0</v>
      </c>
      <c r="F124" s="12">
        <f>+F125</f>
        <v>853472087</v>
      </c>
      <c r="G124" s="10">
        <f>+D124-E124+F125</f>
        <v>853472087</v>
      </c>
      <c r="H124" s="190"/>
      <c r="I124" s="190"/>
      <c r="J124" s="190"/>
      <c r="K124" s="190"/>
      <c r="L124" s="190"/>
      <c r="M124" s="190"/>
      <c r="N124" s="190"/>
      <c r="O124" s="190"/>
      <c r="P124" s="190"/>
      <c r="Q124" s="190"/>
      <c r="R124" s="190"/>
      <c r="S124" s="190"/>
      <c r="T124" s="190"/>
      <c r="U124" s="190"/>
      <c r="V124" s="190"/>
      <c r="W124" s="190"/>
      <c r="X124" s="190"/>
      <c r="Y124" s="190"/>
      <c r="Z124" s="190"/>
      <c r="AA124" s="190"/>
      <c r="AB124" s="190"/>
      <c r="AC124" s="190"/>
      <c r="AD124" s="190"/>
      <c r="AE124" s="190"/>
      <c r="AF124" s="190"/>
      <c r="AG124" s="190"/>
    </row>
    <row r="125" spans="1:33" s="11" customFormat="1" ht="12.75" x14ac:dyDescent="0.2">
      <c r="A125" s="8" t="s">
        <v>10</v>
      </c>
      <c r="B125" s="9" t="s">
        <v>209</v>
      </c>
      <c r="C125" s="10" t="s">
        <v>208</v>
      </c>
      <c r="D125" s="10">
        <v>0</v>
      </c>
      <c r="E125" s="10">
        <v>0</v>
      </c>
      <c r="F125" s="10">
        <v>853472087</v>
      </c>
      <c r="G125" s="10">
        <f>+D125-E125+F125</f>
        <v>853472087</v>
      </c>
      <c r="H125" s="190"/>
      <c r="I125" s="190"/>
      <c r="J125" s="190"/>
      <c r="K125" s="190"/>
      <c r="L125" s="190"/>
      <c r="M125" s="190"/>
      <c r="N125" s="190"/>
      <c r="O125" s="190"/>
      <c r="P125" s="190"/>
      <c r="Q125" s="190"/>
      <c r="R125" s="190"/>
      <c r="S125" s="190"/>
      <c r="T125" s="190"/>
      <c r="U125" s="190"/>
      <c r="V125" s="190"/>
      <c r="W125" s="190"/>
      <c r="X125" s="190"/>
      <c r="Y125" s="190"/>
      <c r="Z125" s="190"/>
      <c r="AA125" s="190"/>
      <c r="AB125" s="190"/>
      <c r="AC125" s="190"/>
      <c r="AD125" s="190"/>
      <c r="AE125" s="190"/>
      <c r="AF125" s="190"/>
      <c r="AG125" s="190"/>
    </row>
    <row r="126" spans="1:33" s="11" customFormat="1" ht="12.75" x14ac:dyDescent="0.2">
      <c r="A126" s="8" t="s">
        <v>10</v>
      </c>
      <c r="B126" s="9" t="s">
        <v>210</v>
      </c>
      <c r="C126" s="10" t="s">
        <v>211</v>
      </c>
      <c r="D126" s="10">
        <v>8442737741</v>
      </c>
      <c r="E126" s="10">
        <v>356916480</v>
      </c>
      <c r="F126" s="10">
        <f>+F127</f>
        <v>893214405</v>
      </c>
      <c r="G126" s="10">
        <f>+D126-E126+F126</f>
        <v>8979035666</v>
      </c>
      <c r="H126" s="190"/>
      <c r="I126" s="190"/>
      <c r="J126" s="190"/>
      <c r="K126" s="190"/>
      <c r="L126" s="190"/>
      <c r="M126" s="190"/>
      <c r="N126" s="190"/>
      <c r="O126" s="190"/>
      <c r="P126" s="190"/>
      <c r="Q126" s="190"/>
      <c r="R126" s="190"/>
      <c r="S126" s="190"/>
      <c r="T126" s="190"/>
      <c r="U126" s="190"/>
      <c r="V126" s="190"/>
      <c r="W126" s="190"/>
      <c r="X126" s="190"/>
      <c r="Y126" s="190"/>
      <c r="Z126" s="190"/>
      <c r="AA126" s="190"/>
      <c r="AB126" s="190"/>
      <c r="AC126" s="190"/>
      <c r="AD126" s="190"/>
      <c r="AE126" s="190"/>
      <c r="AF126" s="190"/>
      <c r="AG126" s="190"/>
    </row>
    <row r="127" spans="1:33" s="11" customFormat="1" ht="12.75" x14ac:dyDescent="0.2">
      <c r="A127" s="8" t="s">
        <v>10</v>
      </c>
      <c r="B127" s="9" t="s">
        <v>212</v>
      </c>
      <c r="C127" s="10" t="s">
        <v>213</v>
      </c>
      <c r="D127" s="10">
        <v>8442737741</v>
      </c>
      <c r="E127" s="10">
        <v>356916480</v>
      </c>
      <c r="F127" s="10">
        <f>1746686492-F125</f>
        <v>893214405</v>
      </c>
      <c r="G127" s="10">
        <f>+D127-E127+F127</f>
        <v>8979035666</v>
      </c>
      <c r="H127" s="190"/>
      <c r="I127" s="190"/>
      <c r="J127" s="190"/>
      <c r="K127" s="190"/>
      <c r="L127" s="190"/>
      <c r="M127" s="190"/>
      <c r="N127" s="190"/>
      <c r="O127" s="190"/>
      <c r="P127" s="190"/>
      <c r="Q127" s="190"/>
      <c r="R127" s="190"/>
      <c r="S127" s="190"/>
      <c r="T127" s="190"/>
      <c r="U127" s="190"/>
      <c r="V127" s="190"/>
      <c r="W127" s="190"/>
      <c r="X127" s="190"/>
      <c r="Y127" s="190"/>
      <c r="Z127" s="190"/>
      <c r="AA127" s="190"/>
      <c r="AB127" s="190"/>
      <c r="AC127" s="190"/>
      <c r="AD127" s="190"/>
      <c r="AE127" s="190"/>
      <c r="AF127" s="190"/>
      <c r="AG127" s="190"/>
    </row>
    <row r="128" spans="1:33" s="11" customFormat="1" ht="12.75" x14ac:dyDescent="0.2">
      <c r="A128" s="8" t="s">
        <v>10</v>
      </c>
      <c r="B128" s="9" t="s">
        <v>214</v>
      </c>
      <c r="C128" s="10" t="s">
        <v>215</v>
      </c>
      <c r="D128" s="10">
        <v>226299533</v>
      </c>
      <c r="E128" s="10">
        <v>2358378449</v>
      </c>
      <c r="F128" s="10">
        <v>142296160</v>
      </c>
      <c r="G128" s="10">
        <v>-1989782756</v>
      </c>
      <c r="H128" s="190"/>
      <c r="I128" s="190"/>
      <c r="J128" s="190"/>
      <c r="K128" s="190"/>
      <c r="L128" s="190"/>
      <c r="M128" s="190"/>
      <c r="N128" s="190"/>
      <c r="O128" s="190"/>
      <c r="P128" s="190"/>
      <c r="Q128" s="190"/>
      <c r="R128" s="190"/>
      <c r="S128" s="190"/>
      <c r="T128" s="190"/>
      <c r="U128" s="190"/>
      <c r="V128" s="190"/>
      <c r="W128" s="190"/>
      <c r="X128" s="190"/>
      <c r="Y128" s="190"/>
      <c r="Z128" s="190"/>
      <c r="AA128" s="190"/>
      <c r="AB128" s="190"/>
      <c r="AC128" s="190"/>
      <c r="AD128" s="190"/>
      <c r="AE128" s="190"/>
      <c r="AF128" s="190"/>
      <c r="AG128" s="190"/>
    </row>
    <row r="129" spans="1:33" s="11" customFormat="1" ht="12.75" x14ac:dyDescent="0.2">
      <c r="A129" s="8" t="s">
        <v>10</v>
      </c>
      <c r="B129" s="9" t="s">
        <v>216</v>
      </c>
      <c r="C129" s="10" t="s">
        <v>217</v>
      </c>
      <c r="D129" s="10">
        <v>226299533</v>
      </c>
      <c r="E129" s="10">
        <v>2358378449</v>
      </c>
      <c r="F129" s="10">
        <v>142296160</v>
      </c>
      <c r="G129" s="10">
        <v>-1989782756</v>
      </c>
      <c r="H129" s="190"/>
      <c r="I129" s="190"/>
      <c r="J129" s="190"/>
      <c r="K129" s="190"/>
      <c r="L129" s="190"/>
      <c r="M129" s="190"/>
      <c r="N129" s="190"/>
      <c r="O129" s="190"/>
      <c r="P129" s="190"/>
      <c r="Q129" s="190"/>
      <c r="R129" s="190"/>
      <c r="S129" s="190"/>
      <c r="T129" s="190"/>
      <c r="U129" s="190"/>
      <c r="V129" s="190"/>
      <c r="W129" s="190"/>
      <c r="X129" s="190"/>
      <c r="Y129" s="190"/>
      <c r="Z129" s="190"/>
      <c r="AA129" s="190"/>
      <c r="AB129" s="190"/>
      <c r="AC129" s="190"/>
      <c r="AD129" s="190"/>
      <c r="AE129" s="190"/>
      <c r="AF129" s="190"/>
      <c r="AG129" s="190"/>
    </row>
    <row r="130" spans="1:33" s="11" customFormat="1" ht="12.75" x14ac:dyDescent="0.2">
      <c r="A130" s="8" t="s">
        <v>10</v>
      </c>
      <c r="B130" s="9" t="s">
        <v>218</v>
      </c>
      <c r="C130" s="10" t="s">
        <v>219</v>
      </c>
      <c r="D130" s="10">
        <v>2356128172</v>
      </c>
      <c r="E130" s="10">
        <v>0</v>
      </c>
      <c r="F130" s="10">
        <v>0</v>
      </c>
      <c r="G130" s="10">
        <v>2356128172</v>
      </c>
      <c r="H130" s="190"/>
      <c r="I130" s="190"/>
      <c r="J130" s="190"/>
      <c r="K130" s="190"/>
      <c r="L130" s="190"/>
      <c r="M130" s="190"/>
      <c r="N130" s="190"/>
      <c r="O130" s="190"/>
      <c r="P130" s="190"/>
      <c r="Q130" s="190"/>
      <c r="R130" s="190"/>
      <c r="S130" s="190"/>
      <c r="T130" s="190"/>
      <c r="U130" s="190"/>
      <c r="V130" s="190"/>
      <c r="W130" s="190"/>
      <c r="X130" s="190"/>
      <c r="Y130" s="190"/>
      <c r="Z130" s="190"/>
      <c r="AA130" s="190"/>
      <c r="AB130" s="190"/>
      <c r="AC130" s="190"/>
      <c r="AD130" s="190"/>
      <c r="AE130" s="190"/>
      <c r="AF130" s="190"/>
      <c r="AG130" s="190"/>
    </row>
    <row r="131" spans="1:33" s="11" customFormat="1" ht="12.75" x14ac:dyDescent="0.2">
      <c r="A131" s="8" t="s">
        <v>10</v>
      </c>
      <c r="B131" s="9" t="s">
        <v>220</v>
      </c>
      <c r="C131" s="10" t="s">
        <v>221</v>
      </c>
      <c r="D131" s="10">
        <v>-2129828639</v>
      </c>
      <c r="E131" s="10">
        <v>2358378449</v>
      </c>
      <c r="F131" s="10">
        <v>142296160</v>
      </c>
      <c r="G131" s="10">
        <v>-4345910928</v>
      </c>
      <c r="H131" s="190"/>
      <c r="I131" s="190"/>
      <c r="J131" s="190"/>
      <c r="K131" s="190"/>
      <c r="L131" s="190"/>
      <c r="M131" s="190"/>
      <c r="N131" s="190"/>
      <c r="O131" s="190"/>
      <c r="P131" s="190"/>
      <c r="Q131" s="190"/>
      <c r="R131" s="190"/>
      <c r="S131" s="190"/>
      <c r="T131" s="190"/>
      <c r="U131" s="190"/>
      <c r="V131" s="190"/>
      <c r="W131" s="190"/>
      <c r="X131" s="190"/>
      <c r="Y131" s="190"/>
      <c r="Z131" s="190"/>
      <c r="AA131" s="190"/>
      <c r="AB131" s="190"/>
      <c r="AC131" s="190"/>
      <c r="AD131" s="190"/>
      <c r="AE131" s="190"/>
      <c r="AF131" s="190"/>
      <c r="AG131" s="190"/>
    </row>
    <row r="132" spans="1:33" s="11" customFormat="1" ht="12.75" x14ac:dyDescent="0.2">
      <c r="A132" s="8" t="s">
        <v>10</v>
      </c>
      <c r="B132" s="9" t="s">
        <v>222</v>
      </c>
      <c r="C132" s="10" t="s">
        <v>223</v>
      </c>
      <c r="D132" s="10">
        <v>-2129828639</v>
      </c>
      <c r="E132" s="10">
        <v>2358378449</v>
      </c>
      <c r="F132" s="10">
        <v>142296160</v>
      </c>
      <c r="G132" s="10">
        <v>-4345910928</v>
      </c>
      <c r="H132" s="190"/>
      <c r="I132" s="190"/>
      <c r="J132" s="190"/>
      <c r="K132" s="190"/>
      <c r="L132" s="190"/>
      <c r="M132" s="190"/>
      <c r="N132" s="190"/>
      <c r="O132" s="190"/>
      <c r="P132" s="190"/>
      <c r="Q132" s="190"/>
      <c r="R132" s="190"/>
      <c r="S132" s="190"/>
      <c r="T132" s="190"/>
      <c r="U132" s="190"/>
      <c r="V132" s="190"/>
      <c r="W132" s="190"/>
      <c r="X132" s="190"/>
      <c r="Y132" s="190"/>
      <c r="Z132" s="190"/>
      <c r="AA132" s="190"/>
      <c r="AB132" s="190"/>
      <c r="AC132" s="190"/>
      <c r="AD132" s="190"/>
      <c r="AE132" s="190"/>
      <c r="AF132" s="190"/>
      <c r="AG132" s="190"/>
    </row>
    <row r="133" spans="1:33" s="11" customFormat="1" ht="12.75" x14ac:dyDescent="0.2">
      <c r="A133" s="8" t="s">
        <v>10</v>
      </c>
      <c r="B133" s="9" t="s">
        <v>224</v>
      </c>
      <c r="C133" s="10" t="s">
        <v>225</v>
      </c>
      <c r="D133" s="10">
        <v>-2129828639</v>
      </c>
      <c r="E133" s="10">
        <v>2358378449</v>
      </c>
      <c r="F133" s="10">
        <v>142296160</v>
      </c>
      <c r="G133" s="10">
        <v>-4345910928</v>
      </c>
      <c r="H133" s="189"/>
      <c r="I133" s="190"/>
      <c r="J133" s="190"/>
      <c r="K133" s="190"/>
      <c r="L133" s="190"/>
      <c r="M133" s="190"/>
      <c r="N133" s="190"/>
      <c r="O133" s="190"/>
      <c r="P133" s="190"/>
      <c r="Q133" s="190"/>
      <c r="R133" s="190"/>
      <c r="S133" s="190"/>
      <c r="T133" s="190"/>
      <c r="U133" s="190"/>
      <c r="V133" s="190"/>
      <c r="W133" s="190"/>
      <c r="X133" s="190"/>
      <c r="Y133" s="190"/>
      <c r="Z133" s="190"/>
      <c r="AA133" s="190"/>
      <c r="AB133" s="190"/>
      <c r="AC133" s="190"/>
      <c r="AD133" s="190"/>
      <c r="AE133" s="190"/>
      <c r="AF133" s="190"/>
      <c r="AG133" s="190"/>
    </row>
    <row r="134" spans="1:33" s="11" customFormat="1" ht="12.75" x14ac:dyDescent="0.2">
      <c r="A134" s="8" t="s">
        <v>10</v>
      </c>
      <c r="B134" s="9" t="s">
        <v>226</v>
      </c>
      <c r="C134" s="10" t="s">
        <v>227</v>
      </c>
      <c r="D134" s="10">
        <v>0</v>
      </c>
      <c r="E134" s="10">
        <v>199310</v>
      </c>
      <c r="F134" s="10">
        <v>780005</v>
      </c>
      <c r="G134" s="10">
        <v>580695</v>
      </c>
      <c r="H134" s="190"/>
      <c r="I134" s="190"/>
      <c r="J134" s="190"/>
      <c r="K134" s="190"/>
      <c r="L134" s="190"/>
      <c r="M134" s="190"/>
      <c r="N134" s="190"/>
      <c r="O134" s="190"/>
      <c r="P134" s="190"/>
      <c r="Q134" s="190"/>
      <c r="R134" s="190"/>
      <c r="S134" s="190"/>
      <c r="T134" s="190"/>
      <c r="U134" s="190"/>
      <c r="V134" s="190"/>
      <c r="W134" s="190"/>
      <c r="X134" s="190"/>
      <c r="Y134" s="190"/>
      <c r="Z134" s="190"/>
      <c r="AA134" s="190"/>
      <c r="AB134" s="190"/>
      <c r="AC134" s="190"/>
      <c r="AD134" s="190"/>
      <c r="AE134" s="190"/>
      <c r="AF134" s="190"/>
      <c r="AG134" s="190"/>
    </row>
    <row r="135" spans="1:33" s="11" customFormat="1" ht="12.75" x14ac:dyDescent="0.2">
      <c r="A135" s="8" t="s">
        <v>10</v>
      </c>
      <c r="B135" s="9" t="s">
        <v>228</v>
      </c>
      <c r="C135" s="10" t="s">
        <v>229</v>
      </c>
      <c r="D135" s="10">
        <v>0</v>
      </c>
      <c r="E135" s="10">
        <v>199310</v>
      </c>
      <c r="F135" s="10">
        <v>780005</v>
      </c>
      <c r="G135" s="10">
        <v>580695</v>
      </c>
      <c r="H135" s="190"/>
      <c r="I135" s="190"/>
      <c r="J135" s="190"/>
      <c r="K135" s="190"/>
      <c r="L135" s="190"/>
      <c r="M135" s="190"/>
      <c r="N135" s="190"/>
      <c r="O135" s="190"/>
      <c r="P135" s="190"/>
      <c r="Q135" s="190"/>
      <c r="R135" s="190"/>
      <c r="S135" s="190"/>
      <c r="T135" s="190"/>
      <c r="U135" s="190"/>
      <c r="V135" s="190"/>
      <c r="W135" s="190"/>
      <c r="X135" s="190"/>
      <c r="Y135" s="190"/>
      <c r="Z135" s="190"/>
      <c r="AA135" s="190"/>
      <c r="AB135" s="190"/>
      <c r="AC135" s="190"/>
      <c r="AD135" s="190"/>
      <c r="AE135" s="190"/>
      <c r="AF135" s="190"/>
      <c r="AG135" s="190"/>
    </row>
    <row r="136" spans="1:33" s="11" customFormat="1" ht="12.75" x14ac:dyDescent="0.2">
      <c r="A136" s="8" t="s">
        <v>10</v>
      </c>
      <c r="B136" s="9" t="s">
        <v>230</v>
      </c>
      <c r="C136" s="10" t="s">
        <v>231</v>
      </c>
      <c r="D136" s="10">
        <v>0</v>
      </c>
      <c r="E136" s="10">
        <v>199310</v>
      </c>
      <c r="F136" s="10">
        <v>780005</v>
      </c>
      <c r="G136" s="10">
        <v>580695</v>
      </c>
      <c r="H136" s="190"/>
      <c r="I136" s="190"/>
      <c r="J136" s="190"/>
      <c r="K136" s="190"/>
      <c r="L136" s="190"/>
      <c r="M136" s="190"/>
      <c r="N136" s="190"/>
      <c r="O136" s="190"/>
      <c r="P136" s="190"/>
      <c r="Q136" s="190"/>
      <c r="R136" s="190"/>
      <c r="S136" s="190"/>
      <c r="T136" s="190"/>
      <c r="U136" s="190"/>
      <c r="V136" s="190"/>
      <c r="W136" s="190"/>
      <c r="X136" s="190"/>
      <c r="Y136" s="190"/>
      <c r="Z136" s="190"/>
      <c r="AA136" s="190"/>
      <c r="AB136" s="190"/>
      <c r="AC136" s="190"/>
      <c r="AD136" s="190"/>
      <c r="AE136" s="190"/>
      <c r="AF136" s="190"/>
      <c r="AG136" s="190"/>
    </row>
    <row r="137" spans="1:33" s="11" customFormat="1" ht="12.75" x14ac:dyDescent="0.2">
      <c r="A137" s="8" t="s">
        <v>10</v>
      </c>
      <c r="B137" s="9" t="s">
        <v>232</v>
      </c>
      <c r="C137" s="10" t="s">
        <v>233</v>
      </c>
      <c r="D137" s="10">
        <v>0</v>
      </c>
      <c r="E137" s="10">
        <v>199310</v>
      </c>
      <c r="F137" s="10">
        <v>780005</v>
      </c>
      <c r="G137" s="10">
        <v>580695</v>
      </c>
      <c r="H137" s="190"/>
      <c r="I137" s="190"/>
      <c r="J137" s="190"/>
      <c r="K137" s="190"/>
      <c r="L137" s="190"/>
      <c r="M137" s="190"/>
      <c r="N137" s="190"/>
      <c r="O137" s="190"/>
      <c r="P137" s="190"/>
      <c r="Q137" s="190"/>
      <c r="R137" s="190"/>
      <c r="S137" s="190"/>
      <c r="T137" s="190"/>
      <c r="U137" s="190"/>
      <c r="V137" s="190"/>
      <c r="W137" s="190"/>
      <c r="X137" s="190"/>
      <c r="Y137" s="190"/>
      <c r="Z137" s="190"/>
      <c r="AA137" s="190"/>
      <c r="AB137" s="190"/>
      <c r="AC137" s="190"/>
      <c r="AD137" s="190"/>
      <c r="AE137" s="190"/>
      <c r="AF137" s="190"/>
      <c r="AG137" s="190"/>
    </row>
    <row r="138" spans="1:33" s="11" customFormat="1" ht="12.75" x14ac:dyDescent="0.2">
      <c r="A138" s="8" t="s">
        <v>10</v>
      </c>
      <c r="B138" s="9" t="s">
        <v>234</v>
      </c>
      <c r="C138" s="10" t="s">
        <v>235</v>
      </c>
      <c r="D138" s="10">
        <v>0</v>
      </c>
      <c r="E138" s="10">
        <v>199310</v>
      </c>
      <c r="F138" s="10">
        <v>780005</v>
      </c>
      <c r="G138" s="10">
        <v>580695</v>
      </c>
      <c r="H138" s="190"/>
      <c r="I138" s="190"/>
      <c r="J138" s="190"/>
      <c r="K138" s="190"/>
      <c r="L138" s="190"/>
      <c r="M138" s="190"/>
      <c r="N138" s="190"/>
      <c r="O138" s="190"/>
      <c r="P138" s="190"/>
      <c r="Q138" s="190"/>
      <c r="R138" s="190"/>
      <c r="S138" s="190"/>
      <c r="T138" s="190"/>
      <c r="U138" s="190"/>
      <c r="V138" s="190"/>
      <c r="W138" s="190"/>
      <c r="X138" s="190"/>
      <c r="Y138" s="190"/>
      <c r="Z138" s="190"/>
      <c r="AA138" s="190"/>
      <c r="AB138" s="190"/>
      <c r="AC138" s="190"/>
      <c r="AD138" s="190"/>
      <c r="AE138" s="190"/>
      <c r="AF138" s="190"/>
      <c r="AG138" s="190"/>
    </row>
    <row r="139" spans="1:33" s="11" customFormat="1" ht="12.75" x14ac:dyDescent="0.2">
      <c r="A139" s="8" t="s">
        <v>10</v>
      </c>
      <c r="B139" s="9" t="s">
        <v>236</v>
      </c>
      <c r="C139" s="10" t="s">
        <v>237</v>
      </c>
      <c r="D139" s="10">
        <v>0</v>
      </c>
      <c r="E139" s="10">
        <v>0</v>
      </c>
      <c r="F139" s="10">
        <v>780005</v>
      </c>
      <c r="G139" s="10">
        <v>580695</v>
      </c>
      <c r="H139" s="190"/>
      <c r="I139" s="190"/>
      <c r="J139" s="190"/>
      <c r="K139" s="190"/>
      <c r="L139" s="190"/>
      <c r="M139" s="190"/>
      <c r="N139" s="190"/>
      <c r="O139" s="190"/>
      <c r="P139" s="190"/>
      <c r="Q139" s="190"/>
      <c r="R139" s="190"/>
      <c r="S139" s="190"/>
      <c r="T139" s="190"/>
      <c r="U139" s="190"/>
      <c r="V139" s="190"/>
      <c r="W139" s="190"/>
      <c r="X139" s="190"/>
      <c r="Y139" s="190"/>
      <c r="Z139" s="190"/>
      <c r="AA139" s="190"/>
      <c r="AB139" s="190"/>
      <c r="AC139" s="190"/>
      <c r="AD139" s="190"/>
      <c r="AE139" s="190"/>
      <c r="AF139" s="190"/>
      <c r="AG139" s="190"/>
    </row>
    <row r="140" spans="1:33" s="11" customFormat="1" ht="12.75" x14ac:dyDescent="0.2">
      <c r="A140" s="8" t="s">
        <v>10</v>
      </c>
      <c r="B140" s="9" t="s">
        <v>238</v>
      </c>
      <c r="C140" s="10" t="s">
        <v>237</v>
      </c>
      <c r="D140" s="10">
        <v>0</v>
      </c>
      <c r="E140" s="10">
        <v>199310</v>
      </c>
      <c r="F140" s="10">
        <v>780005</v>
      </c>
      <c r="G140" s="10">
        <v>580695</v>
      </c>
      <c r="H140" s="190"/>
      <c r="I140" s="190"/>
      <c r="J140" s="190"/>
      <c r="K140" s="190"/>
      <c r="L140" s="190"/>
      <c r="M140" s="190"/>
      <c r="N140" s="190"/>
      <c r="O140" s="190"/>
      <c r="P140" s="190"/>
      <c r="Q140" s="190"/>
      <c r="R140" s="190"/>
      <c r="S140" s="190"/>
      <c r="T140" s="190"/>
      <c r="U140" s="190"/>
      <c r="V140" s="190"/>
      <c r="W140" s="190"/>
      <c r="X140" s="190"/>
      <c r="Y140" s="190"/>
      <c r="Z140" s="190"/>
      <c r="AA140" s="190"/>
      <c r="AB140" s="190"/>
      <c r="AC140" s="190"/>
      <c r="AD140" s="190"/>
      <c r="AE140" s="190"/>
      <c r="AF140" s="190"/>
      <c r="AG140" s="190"/>
    </row>
    <row r="141" spans="1:33" s="11" customFormat="1" ht="12.75" x14ac:dyDescent="0.2">
      <c r="A141" s="8" t="s">
        <v>10</v>
      </c>
      <c r="B141" s="9" t="s">
        <v>239</v>
      </c>
      <c r="C141" s="10" t="s">
        <v>240</v>
      </c>
      <c r="D141" s="10">
        <v>0</v>
      </c>
      <c r="E141" s="10">
        <v>15964710.799999999</v>
      </c>
      <c r="F141" s="10">
        <v>15672084.800000001</v>
      </c>
      <c r="G141" s="10">
        <v>292626</v>
      </c>
      <c r="H141" s="190"/>
      <c r="I141" s="190"/>
      <c r="J141" s="190"/>
      <c r="K141" s="190"/>
      <c r="L141" s="190"/>
      <c r="M141" s="190"/>
      <c r="N141" s="190"/>
      <c r="O141" s="190"/>
      <c r="P141" s="190"/>
      <c r="Q141" s="190"/>
      <c r="R141" s="190"/>
      <c r="S141" s="190"/>
      <c r="T141" s="190"/>
      <c r="U141" s="190"/>
      <c r="V141" s="190"/>
      <c r="W141" s="190"/>
      <c r="X141" s="190"/>
      <c r="Y141" s="190"/>
      <c r="Z141" s="190"/>
      <c r="AA141" s="190"/>
      <c r="AB141" s="190"/>
      <c r="AC141" s="190"/>
      <c r="AD141" s="190"/>
      <c r="AE141" s="190"/>
      <c r="AF141" s="190"/>
      <c r="AG141" s="190"/>
    </row>
    <row r="142" spans="1:33" s="11" customFormat="1" ht="12.75" x14ac:dyDescent="0.2">
      <c r="A142" s="8" t="s">
        <v>10</v>
      </c>
      <c r="B142" s="9" t="s">
        <v>241</v>
      </c>
      <c r="C142" s="10" t="s">
        <v>242</v>
      </c>
      <c r="D142" s="10">
        <v>0</v>
      </c>
      <c r="E142" s="10">
        <v>15672084.799999999</v>
      </c>
      <c r="F142" s="10">
        <v>15672084.800000001</v>
      </c>
      <c r="G142" s="10">
        <v>0</v>
      </c>
      <c r="H142" s="190"/>
      <c r="I142" s="190"/>
      <c r="J142" s="190"/>
      <c r="K142" s="190"/>
      <c r="L142" s="190"/>
      <c r="M142" s="190"/>
      <c r="N142" s="190"/>
      <c r="O142" s="190"/>
      <c r="P142" s="190"/>
      <c r="Q142" s="190"/>
      <c r="R142" s="190"/>
      <c r="S142" s="190"/>
      <c r="T142" s="190"/>
      <c r="U142" s="190"/>
      <c r="V142" s="190"/>
      <c r="W142" s="190"/>
      <c r="X142" s="190"/>
      <c r="Y142" s="190"/>
      <c r="Z142" s="190"/>
      <c r="AA142" s="190"/>
      <c r="AB142" s="190"/>
      <c r="AC142" s="190"/>
      <c r="AD142" s="190"/>
      <c r="AE142" s="190"/>
      <c r="AF142" s="190"/>
      <c r="AG142" s="190"/>
    </row>
    <row r="143" spans="1:33" s="11" customFormat="1" ht="12.75" x14ac:dyDescent="0.2">
      <c r="A143" s="8" t="s">
        <v>10</v>
      </c>
      <c r="B143" s="9" t="s">
        <v>243</v>
      </c>
      <c r="C143" s="10" t="s">
        <v>244</v>
      </c>
      <c r="D143" s="10">
        <v>0</v>
      </c>
      <c r="E143" s="10">
        <v>15672084.799999999</v>
      </c>
      <c r="F143" s="10">
        <v>15672084.800000001</v>
      </c>
      <c r="G143" s="10">
        <v>0</v>
      </c>
      <c r="H143" s="190"/>
      <c r="I143" s="190"/>
      <c r="J143" s="190"/>
      <c r="K143" s="190"/>
      <c r="L143" s="190"/>
      <c r="M143" s="190"/>
      <c r="N143" s="190"/>
      <c r="O143" s="190"/>
      <c r="P143" s="190"/>
      <c r="Q143" s="190"/>
      <c r="R143" s="190"/>
      <c r="S143" s="190"/>
      <c r="T143" s="190"/>
      <c r="U143" s="190"/>
      <c r="V143" s="190"/>
      <c r="W143" s="190"/>
      <c r="X143" s="190"/>
      <c r="Y143" s="190"/>
      <c r="Z143" s="190"/>
      <c r="AA143" s="190"/>
      <c r="AB143" s="190"/>
      <c r="AC143" s="190"/>
      <c r="AD143" s="190"/>
      <c r="AE143" s="190"/>
      <c r="AF143" s="190"/>
      <c r="AG143" s="190"/>
    </row>
    <row r="144" spans="1:33" s="11" customFormat="1" ht="12.75" x14ac:dyDescent="0.2">
      <c r="A144" s="8" t="s">
        <v>10</v>
      </c>
      <c r="B144" s="9" t="s">
        <v>245</v>
      </c>
      <c r="C144" s="10" t="s">
        <v>246</v>
      </c>
      <c r="D144" s="10">
        <v>0</v>
      </c>
      <c r="E144" s="10">
        <v>15672084.799999999</v>
      </c>
      <c r="F144" s="10">
        <v>15672084.800000001</v>
      </c>
      <c r="G144" s="10">
        <v>0</v>
      </c>
      <c r="H144" s="190"/>
      <c r="I144" s="190"/>
      <c r="J144" s="190"/>
      <c r="K144" s="190"/>
      <c r="L144" s="190"/>
      <c r="M144" s="190"/>
      <c r="N144" s="190"/>
      <c r="O144" s="190"/>
      <c r="P144" s="190"/>
      <c r="Q144" s="190"/>
      <c r="R144" s="190"/>
      <c r="S144" s="190"/>
      <c r="T144" s="190"/>
      <c r="U144" s="190"/>
      <c r="V144" s="190"/>
      <c r="W144" s="190"/>
      <c r="X144" s="190"/>
      <c r="Y144" s="190"/>
      <c r="Z144" s="190"/>
      <c r="AA144" s="190"/>
      <c r="AB144" s="190"/>
      <c r="AC144" s="190"/>
      <c r="AD144" s="190"/>
      <c r="AE144" s="190"/>
      <c r="AF144" s="190"/>
      <c r="AG144" s="190"/>
    </row>
    <row r="145" spans="1:33" s="11" customFormat="1" ht="12.75" x14ac:dyDescent="0.2">
      <c r="A145" s="8" t="s">
        <v>10</v>
      </c>
      <c r="B145" s="9" t="s">
        <v>247</v>
      </c>
      <c r="C145" s="10" t="s">
        <v>248</v>
      </c>
      <c r="D145" s="10">
        <v>0</v>
      </c>
      <c r="E145" s="10">
        <v>12978934.799999999</v>
      </c>
      <c r="F145" s="10">
        <v>12978934.800000001</v>
      </c>
      <c r="G145" s="10">
        <v>0</v>
      </c>
      <c r="H145" s="190"/>
      <c r="I145" s="190"/>
      <c r="J145" s="190"/>
      <c r="K145" s="190"/>
      <c r="L145" s="190"/>
      <c r="M145" s="190"/>
      <c r="N145" s="190"/>
      <c r="O145" s="190"/>
      <c r="P145" s="190"/>
      <c r="Q145" s="190"/>
      <c r="R145" s="190"/>
      <c r="S145" s="190"/>
      <c r="T145" s="190"/>
      <c r="U145" s="190"/>
      <c r="V145" s="190"/>
      <c r="W145" s="190"/>
      <c r="X145" s="190"/>
      <c r="Y145" s="190"/>
      <c r="Z145" s="190"/>
      <c r="AA145" s="190"/>
      <c r="AB145" s="190"/>
      <c r="AC145" s="190"/>
      <c r="AD145" s="190"/>
      <c r="AE145" s="190"/>
      <c r="AF145" s="190"/>
      <c r="AG145" s="190"/>
    </row>
    <row r="146" spans="1:33" s="11" customFormat="1" ht="12.75" x14ac:dyDescent="0.2">
      <c r="A146" s="8" t="s">
        <v>10</v>
      </c>
      <c r="B146" s="9" t="s">
        <v>249</v>
      </c>
      <c r="C146" s="10" t="s">
        <v>250</v>
      </c>
      <c r="D146" s="10">
        <v>0</v>
      </c>
      <c r="E146" s="10">
        <v>14821</v>
      </c>
      <c r="F146" s="10">
        <v>14821</v>
      </c>
      <c r="G146" s="10">
        <v>0</v>
      </c>
      <c r="H146" s="190"/>
      <c r="I146" s="190"/>
      <c r="J146" s="190"/>
      <c r="K146" s="190"/>
      <c r="L146" s="190"/>
      <c r="M146" s="190"/>
      <c r="N146" s="190"/>
      <c r="O146" s="190"/>
      <c r="P146" s="190"/>
      <c r="Q146" s="190"/>
      <c r="R146" s="190"/>
      <c r="S146" s="190"/>
      <c r="T146" s="190"/>
      <c r="U146" s="190"/>
      <c r="V146" s="190"/>
      <c r="W146" s="190"/>
      <c r="X146" s="190"/>
      <c r="Y146" s="190"/>
      <c r="Z146" s="190"/>
      <c r="AA146" s="190"/>
      <c r="AB146" s="190"/>
      <c r="AC146" s="190"/>
      <c r="AD146" s="190"/>
      <c r="AE146" s="190"/>
      <c r="AF146" s="190"/>
      <c r="AG146" s="190"/>
    </row>
    <row r="147" spans="1:33" ht="12.75" x14ac:dyDescent="0.2">
      <c r="A147" s="8" t="s">
        <v>10</v>
      </c>
      <c r="B147" s="9" t="s">
        <v>251</v>
      </c>
      <c r="C147" s="10" t="s">
        <v>252</v>
      </c>
      <c r="D147" s="10">
        <v>0</v>
      </c>
      <c r="E147" s="10">
        <v>69125</v>
      </c>
      <c r="F147" s="10">
        <v>69125</v>
      </c>
      <c r="G147" s="10">
        <v>0</v>
      </c>
    </row>
    <row r="148" spans="1:33" ht="12.75" x14ac:dyDescent="0.2">
      <c r="A148" s="8" t="s">
        <v>10</v>
      </c>
      <c r="B148" s="9" t="s">
        <v>253</v>
      </c>
      <c r="C148" s="10" t="s">
        <v>254</v>
      </c>
      <c r="D148" s="10">
        <v>0</v>
      </c>
      <c r="E148" s="10">
        <v>55858</v>
      </c>
      <c r="F148" s="10">
        <v>55858</v>
      </c>
      <c r="G148" s="10">
        <v>0</v>
      </c>
    </row>
    <row r="149" spans="1:33" ht="12.75" x14ac:dyDescent="0.2">
      <c r="A149" s="8" t="s">
        <v>10</v>
      </c>
      <c r="B149" s="9" t="s">
        <v>255</v>
      </c>
      <c r="C149" s="10" t="s">
        <v>256</v>
      </c>
      <c r="D149" s="10">
        <v>0</v>
      </c>
      <c r="E149" s="10">
        <v>2549134</v>
      </c>
      <c r="F149" s="10">
        <v>2549134</v>
      </c>
      <c r="G149" s="10">
        <v>0</v>
      </c>
    </row>
    <row r="150" spans="1:33" ht="12.75" x14ac:dyDescent="0.2">
      <c r="A150" s="8" t="s">
        <v>10</v>
      </c>
      <c r="B150" s="9" t="s">
        <v>257</v>
      </c>
      <c r="C150" s="10" t="s">
        <v>258</v>
      </c>
      <c r="D150" s="10">
        <v>0</v>
      </c>
      <c r="E150" s="10">
        <v>3337</v>
      </c>
      <c r="F150" s="10">
        <v>3337</v>
      </c>
      <c r="G150" s="10">
        <v>0</v>
      </c>
    </row>
    <row r="151" spans="1:33" ht="12.75" x14ac:dyDescent="0.2">
      <c r="A151" s="8" t="s">
        <v>10</v>
      </c>
      <c r="B151" s="9" t="s">
        <v>259</v>
      </c>
      <c r="C151" s="10" t="s">
        <v>260</v>
      </c>
      <c r="D151" s="10">
        <v>0</v>
      </c>
      <c r="E151" s="10">
        <v>875</v>
      </c>
      <c r="F151" s="10">
        <v>875</v>
      </c>
      <c r="G151" s="10">
        <v>0</v>
      </c>
    </row>
    <row r="152" spans="1:33" ht="12.75" x14ac:dyDescent="0.2">
      <c r="A152" s="8" t="s">
        <v>10</v>
      </c>
      <c r="B152" s="9" t="s">
        <v>261</v>
      </c>
      <c r="C152" s="10" t="s">
        <v>262</v>
      </c>
      <c r="D152" s="10">
        <v>0</v>
      </c>
      <c r="E152" s="10">
        <v>2067</v>
      </c>
      <c r="F152" s="10">
        <v>2067</v>
      </c>
      <c r="G152" s="10">
        <v>0</v>
      </c>
    </row>
    <row r="153" spans="1:33" ht="12.75" x14ac:dyDescent="0.2">
      <c r="A153" s="8" t="s">
        <v>10</v>
      </c>
      <c r="B153" s="9" t="s">
        <v>263</v>
      </c>
      <c r="C153" s="10" t="s">
        <v>264</v>
      </c>
      <c r="D153" s="10">
        <v>0</v>
      </c>
      <c r="E153" s="10">
        <v>64448</v>
      </c>
      <c r="F153" s="10">
        <v>64448</v>
      </c>
      <c r="G153" s="10">
        <v>0</v>
      </c>
    </row>
    <row r="154" spans="1:33" ht="12.75" x14ac:dyDescent="0.2">
      <c r="A154" s="8" t="s">
        <v>10</v>
      </c>
      <c r="B154" s="9" t="s">
        <v>265</v>
      </c>
      <c r="C154" s="10" t="s">
        <v>266</v>
      </c>
      <c r="D154" s="10">
        <v>0</v>
      </c>
      <c r="E154" s="10">
        <v>20136</v>
      </c>
      <c r="F154" s="10">
        <v>0</v>
      </c>
      <c r="G154" s="10">
        <v>20136</v>
      </c>
    </row>
    <row r="155" spans="1:33" ht="12.75" x14ac:dyDescent="0.2">
      <c r="A155" s="8" t="s">
        <v>10</v>
      </c>
      <c r="B155" s="9" t="s">
        <v>267</v>
      </c>
      <c r="C155" s="10" t="s">
        <v>268</v>
      </c>
      <c r="D155" s="10">
        <v>0</v>
      </c>
      <c r="E155" s="10">
        <v>20136</v>
      </c>
      <c r="F155" s="10">
        <v>0</v>
      </c>
      <c r="G155" s="10">
        <v>20136</v>
      </c>
    </row>
    <row r="156" spans="1:33" ht="12.75" x14ac:dyDescent="0.2">
      <c r="A156" s="8" t="s">
        <v>10</v>
      </c>
      <c r="B156" s="9" t="s">
        <v>269</v>
      </c>
      <c r="C156" s="10" t="s">
        <v>270</v>
      </c>
      <c r="D156" s="10">
        <v>0</v>
      </c>
      <c r="E156" s="10">
        <v>20136</v>
      </c>
      <c r="F156" s="10">
        <v>0</v>
      </c>
      <c r="G156" s="10">
        <v>20136</v>
      </c>
    </row>
    <row r="157" spans="1:33" ht="12.75" x14ac:dyDescent="0.2">
      <c r="A157" s="8" t="s">
        <v>10</v>
      </c>
      <c r="B157" s="9" t="s">
        <v>271</v>
      </c>
      <c r="C157" s="10" t="s">
        <v>272</v>
      </c>
      <c r="D157" s="10">
        <v>0</v>
      </c>
      <c r="E157" s="10">
        <v>20136</v>
      </c>
      <c r="F157" s="10">
        <v>0</v>
      </c>
      <c r="G157" s="10">
        <v>20136</v>
      </c>
    </row>
    <row r="158" spans="1:33" ht="12.75" x14ac:dyDescent="0.2">
      <c r="A158" s="8" t="s">
        <v>10</v>
      </c>
      <c r="B158" s="9" t="s">
        <v>273</v>
      </c>
      <c r="C158" s="10" t="s">
        <v>272</v>
      </c>
      <c r="D158" s="10">
        <v>0</v>
      </c>
      <c r="E158" s="10">
        <v>20136</v>
      </c>
      <c r="F158" s="10">
        <v>0</v>
      </c>
      <c r="G158" s="10">
        <v>20136</v>
      </c>
    </row>
    <row r="159" spans="1:33" s="11" customFormat="1" ht="12.75" x14ac:dyDescent="0.2">
      <c r="A159" s="8" t="s">
        <v>10</v>
      </c>
      <c r="B159" s="10" t="s">
        <v>274</v>
      </c>
      <c r="C159" s="10" t="s">
        <v>275</v>
      </c>
      <c r="D159" s="10">
        <v>0</v>
      </c>
      <c r="E159" s="10">
        <v>20136</v>
      </c>
      <c r="F159" s="10">
        <v>0</v>
      </c>
      <c r="G159" s="10">
        <v>20136</v>
      </c>
      <c r="H159" s="190"/>
      <c r="I159" s="190"/>
      <c r="J159" s="190"/>
      <c r="K159" s="190"/>
      <c r="L159" s="190"/>
      <c r="M159" s="190"/>
      <c r="N159" s="190"/>
      <c r="O159" s="190"/>
      <c r="P159" s="190"/>
      <c r="Q159" s="190"/>
      <c r="R159" s="190"/>
      <c r="S159" s="190"/>
      <c r="T159" s="190"/>
      <c r="U159" s="190"/>
      <c r="V159" s="190"/>
      <c r="W159" s="190"/>
      <c r="X159" s="190"/>
      <c r="Y159" s="190"/>
      <c r="Z159" s="190"/>
      <c r="AA159" s="190"/>
      <c r="AB159" s="190"/>
      <c r="AC159" s="190"/>
      <c r="AD159" s="190"/>
      <c r="AE159" s="190"/>
      <c r="AF159" s="190"/>
      <c r="AG159" s="190"/>
    </row>
    <row r="160" spans="1:33" s="11" customFormat="1" ht="12.75" x14ac:dyDescent="0.2">
      <c r="A160" s="8" t="s">
        <v>10</v>
      </c>
      <c r="B160" s="13" t="s">
        <v>276</v>
      </c>
      <c r="C160" s="13" t="s">
        <v>277</v>
      </c>
      <c r="D160" s="13">
        <v>0</v>
      </c>
      <c r="E160" s="13">
        <v>272490</v>
      </c>
      <c r="F160" s="13">
        <v>0</v>
      </c>
      <c r="G160" s="13">
        <v>272490</v>
      </c>
      <c r="H160" s="190"/>
      <c r="I160" s="190"/>
      <c r="J160" s="190"/>
      <c r="K160" s="190"/>
      <c r="L160" s="190"/>
      <c r="M160" s="190"/>
      <c r="N160" s="190"/>
      <c r="O160" s="190"/>
      <c r="P160" s="190"/>
      <c r="Q160" s="190"/>
      <c r="R160" s="190"/>
      <c r="S160" s="190"/>
      <c r="T160" s="190"/>
      <c r="U160" s="190"/>
      <c r="V160" s="190"/>
      <c r="W160" s="190"/>
      <c r="X160" s="190"/>
      <c r="Y160" s="190"/>
      <c r="Z160" s="190"/>
      <c r="AA160" s="190"/>
      <c r="AB160" s="190"/>
      <c r="AC160" s="190"/>
      <c r="AD160" s="190"/>
      <c r="AE160" s="190"/>
      <c r="AF160" s="190"/>
      <c r="AG160" s="190"/>
    </row>
    <row r="161" spans="1:33" s="11" customFormat="1" ht="12.75" x14ac:dyDescent="0.2">
      <c r="A161" s="8" t="s">
        <v>10</v>
      </c>
      <c r="B161" s="13" t="s">
        <v>278</v>
      </c>
      <c r="C161" s="13" t="s">
        <v>279</v>
      </c>
      <c r="D161" s="13">
        <v>0</v>
      </c>
      <c r="E161" s="13">
        <v>272490</v>
      </c>
      <c r="F161" s="13">
        <v>0</v>
      </c>
      <c r="G161" s="13">
        <v>272490</v>
      </c>
      <c r="H161" s="190"/>
      <c r="I161" s="190"/>
      <c r="J161" s="190"/>
      <c r="K161" s="190"/>
      <c r="L161" s="190"/>
      <c r="M161" s="190"/>
      <c r="N161" s="190"/>
      <c r="O161" s="190"/>
      <c r="P161" s="190"/>
      <c r="Q161" s="190"/>
      <c r="R161" s="190"/>
      <c r="S161" s="190"/>
      <c r="T161" s="190"/>
      <c r="U161" s="190"/>
      <c r="V161" s="190"/>
      <c r="W161" s="190"/>
      <c r="X161" s="190"/>
      <c r="Y161" s="190"/>
      <c r="Z161" s="190"/>
      <c r="AA161" s="190"/>
      <c r="AB161" s="190"/>
      <c r="AC161" s="190"/>
      <c r="AD161" s="190"/>
      <c r="AE161" s="190"/>
      <c r="AF161" s="190"/>
      <c r="AG161" s="190"/>
    </row>
    <row r="162" spans="1:33" s="11" customFormat="1" ht="12.75" x14ac:dyDescent="0.2">
      <c r="A162" s="8" t="s">
        <v>10</v>
      </c>
      <c r="B162" s="13" t="s">
        <v>280</v>
      </c>
      <c r="C162" s="13" t="s">
        <v>281</v>
      </c>
      <c r="D162" s="13">
        <v>0</v>
      </c>
      <c r="E162" s="13">
        <v>272490</v>
      </c>
      <c r="F162" s="13">
        <v>0</v>
      </c>
      <c r="G162" s="13">
        <v>272490</v>
      </c>
      <c r="H162" s="190"/>
      <c r="I162" s="190"/>
      <c r="J162" s="190"/>
      <c r="K162" s="190"/>
      <c r="L162" s="190"/>
      <c r="M162" s="190"/>
      <c r="N162" s="190"/>
      <c r="O162" s="190"/>
      <c r="P162" s="190"/>
      <c r="Q162" s="190"/>
      <c r="R162" s="190"/>
      <c r="S162" s="190"/>
      <c r="T162" s="190"/>
      <c r="U162" s="190"/>
      <c r="V162" s="190"/>
      <c r="W162" s="190"/>
      <c r="X162" s="190"/>
      <c r="Y162" s="190"/>
      <c r="Z162" s="190"/>
      <c r="AA162" s="190"/>
      <c r="AB162" s="190"/>
      <c r="AC162" s="190"/>
      <c r="AD162" s="190"/>
      <c r="AE162" s="190"/>
      <c r="AF162" s="190"/>
      <c r="AG162" s="190"/>
    </row>
    <row r="163" spans="1:33" s="11" customFormat="1" ht="12.75" x14ac:dyDescent="0.2">
      <c r="A163" s="8" t="s">
        <v>10</v>
      </c>
      <c r="B163" s="13" t="s">
        <v>282</v>
      </c>
      <c r="C163" s="13" t="s">
        <v>283</v>
      </c>
      <c r="D163" s="13">
        <v>0</v>
      </c>
      <c r="E163" s="13">
        <v>272490</v>
      </c>
      <c r="F163" s="13">
        <v>0</v>
      </c>
      <c r="G163" s="13">
        <v>272490</v>
      </c>
      <c r="H163" s="190"/>
      <c r="I163" s="190"/>
      <c r="J163" s="190"/>
      <c r="K163" s="190"/>
      <c r="L163" s="190"/>
      <c r="M163" s="190"/>
      <c r="N163" s="190"/>
      <c r="O163" s="190"/>
      <c r="P163" s="190"/>
      <c r="Q163" s="190"/>
      <c r="R163" s="190"/>
      <c r="S163" s="190"/>
      <c r="T163" s="190"/>
      <c r="U163" s="190"/>
      <c r="V163" s="190"/>
      <c r="W163" s="190"/>
      <c r="X163" s="190"/>
      <c r="Y163" s="190"/>
      <c r="Z163" s="190"/>
      <c r="AA163" s="190"/>
      <c r="AB163" s="190"/>
      <c r="AC163" s="190"/>
      <c r="AD163" s="190"/>
      <c r="AE163" s="190"/>
      <c r="AF163" s="190"/>
      <c r="AG163" s="190"/>
    </row>
    <row r="164" spans="1:33" s="11" customFormat="1" ht="12.75" x14ac:dyDescent="0.2">
      <c r="A164" s="8" t="s">
        <v>10</v>
      </c>
      <c r="B164" s="13" t="s">
        <v>284</v>
      </c>
      <c r="C164" s="13" t="s">
        <v>285</v>
      </c>
      <c r="D164" s="13">
        <v>0</v>
      </c>
      <c r="E164" s="13">
        <v>272490</v>
      </c>
      <c r="F164" s="13">
        <v>0</v>
      </c>
      <c r="G164" s="13">
        <v>272490</v>
      </c>
      <c r="H164" s="190"/>
      <c r="I164" s="190"/>
      <c r="J164" s="190"/>
      <c r="K164" s="190"/>
      <c r="L164" s="190"/>
      <c r="M164" s="190"/>
      <c r="N164" s="190"/>
      <c r="O164" s="190"/>
      <c r="P164" s="190"/>
      <c r="Q164" s="190"/>
      <c r="R164" s="190"/>
      <c r="S164" s="190"/>
      <c r="T164" s="190"/>
      <c r="U164" s="190"/>
      <c r="V164" s="190"/>
      <c r="W164" s="190"/>
      <c r="X164" s="190"/>
      <c r="Y164" s="190"/>
      <c r="Z164" s="190"/>
      <c r="AA164" s="190"/>
      <c r="AB164" s="190"/>
      <c r="AC164" s="190"/>
      <c r="AD164" s="190"/>
      <c r="AE164" s="190"/>
      <c r="AF164" s="190"/>
      <c r="AG164" s="190"/>
    </row>
    <row r="165" spans="1:33" s="11" customFormat="1" ht="12.75" x14ac:dyDescent="0.2">
      <c r="A165" s="8" t="s">
        <v>10</v>
      </c>
      <c r="B165" s="13" t="s">
        <v>286</v>
      </c>
      <c r="C165" s="13" t="s">
        <v>237</v>
      </c>
      <c r="D165" s="13">
        <v>0</v>
      </c>
      <c r="E165" s="13">
        <v>272490</v>
      </c>
      <c r="F165" s="13">
        <v>0</v>
      </c>
      <c r="G165" s="13">
        <v>272490</v>
      </c>
      <c r="H165" s="190"/>
      <c r="I165" s="190"/>
      <c r="J165" s="190"/>
      <c r="K165" s="190"/>
      <c r="L165" s="190"/>
      <c r="M165" s="190"/>
      <c r="N165" s="190"/>
      <c r="O165" s="190"/>
      <c r="P165" s="190"/>
      <c r="Q165" s="190"/>
      <c r="R165" s="190"/>
      <c r="S165" s="190"/>
      <c r="T165" s="190"/>
      <c r="U165" s="190"/>
      <c r="V165" s="190"/>
      <c r="W165" s="190"/>
      <c r="X165" s="190"/>
      <c r="Y165" s="190"/>
      <c r="Z165" s="190"/>
      <c r="AA165" s="190"/>
      <c r="AB165" s="190"/>
      <c r="AC165" s="190"/>
      <c r="AD165" s="190"/>
      <c r="AE165" s="190"/>
      <c r="AF165" s="190"/>
      <c r="AG165" s="190"/>
    </row>
    <row r="166" spans="1:33" s="11" customFormat="1" ht="12" thickBot="1" x14ac:dyDescent="0.25">
      <c r="A166" s="14"/>
      <c r="B166" s="15" t="s">
        <v>287</v>
      </c>
      <c r="C166" s="16"/>
      <c r="D166" s="17">
        <v>0</v>
      </c>
      <c r="E166" s="17">
        <v>8990458952.7999992</v>
      </c>
      <c r="F166" s="17">
        <v>8990458952.7999992</v>
      </c>
      <c r="G166" s="17">
        <v>0</v>
      </c>
      <c r="H166" s="190"/>
      <c r="I166" s="190"/>
      <c r="J166" s="190"/>
      <c r="K166" s="190"/>
      <c r="L166" s="190"/>
      <c r="M166" s="190"/>
      <c r="N166" s="190"/>
      <c r="O166" s="190"/>
      <c r="P166" s="190"/>
      <c r="Q166" s="190"/>
      <c r="R166" s="190"/>
      <c r="S166" s="190"/>
      <c r="T166" s="190"/>
      <c r="U166" s="190"/>
      <c r="V166" s="190"/>
      <c r="W166" s="190"/>
      <c r="X166" s="190"/>
      <c r="Y166" s="190"/>
      <c r="Z166" s="190"/>
      <c r="AA166" s="190"/>
      <c r="AB166" s="190"/>
      <c r="AC166" s="190"/>
      <c r="AD166" s="190"/>
      <c r="AE166" s="190"/>
      <c r="AF166" s="190"/>
      <c r="AG166" s="190"/>
    </row>
    <row r="167" spans="1:33" ht="12" thickTop="1" x14ac:dyDescent="0.2"/>
    <row r="169" spans="1:33" x14ac:dyDescent="0.2">
      <c r="G169" s="3">
        <f>+G140-G141</f>
        <v>288069</v>
      </c>
    </row>
  </sheetData>
  <mergeCells count="6">
    <mergeCell ref="B8:G8"/>
    <mergeCell ref="B3:G3"/>
    <mergeCell ref="B4:G4"/>
    <mergeCell ref="B5:G5"/>
    <mergeCell ref="B6:G6"/>
    <mergeCell ref="B7:G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6"/>
  <sheetViews>
    <sheetView workbookViewId="0">
      <selection activeCell="A4" sqref="A4:C5"/>
    </sheetView>
  </sheetViews>
  <sheetFormatPr baseColWidth="10" defaultColWidth="11.42578125" defaultRowHeight="15" x14ac:dyDescent="0.25"/>
  <cols>
    <col min="1" max="1" width="15.5703125" style="18" customWidth="1"/>
    <col min="2" max="2" width="72.140625" style="26" customWidth="1"/>
    <col min="3" max="3" width="6" style="65" customWidth="1"/>
    <col min="4" max="4" width="20" style="18" bestFit="1" customWidth="1"/>
    <col min="5" max="5" width="21" style="18" bestFit="1" customWidth="1"/>
    <col min="6" max="6" width="22.85546875" style="18" customWidth="1"/>
    <col min="7" max="257" width="11.42578125" style="18"/>
    <col min="258" max="258" width="72.140625" style="18" customWidth="1"/>
    <col min="259" max="259" width="6" style="18" customWidth="1"/>
    <col min="260" max="261" width="11.42578125" style="18"/>
    <col min="262" max="262" width="14.28515625" style="18" customWidth="1"/>
    <col min="263" max="513" width="11.42578125" style="18"/>
    <col min="514" max="514" width="72.140625" style="18" customWidth="1"/>
    <col min="515" max="515" width="6" style="18" customWidth="1"/>
    <col min="516" max="517" width="11.42578125" style="18"/>
    <col min="518" max="518" width="14.28515625" style="18" customWidth="1"/>
    <col min="519" max="769" width="11.42578125" style="18"/>
    <col min="770" max="770" width="72.140625" style="18" customWidth="1"/>
    <col min="771" max="771" width="6" style="18" customWidth="1"/>
    <col min="772" max="773" width="11.42578125" style="18"/>
    <col min="774" max="774" width="14.28515625" style="18" customWidth="1"/>
    <col min="775" max="1025" width="11.42578125" style="18"/>
    <col min="1026" max="1026" width="72.140625" style="18" customWidth="1"/>
    <col min="1027" max="1027" width="6" style="18" customWidth="1"/>
    <col min="1028" max="1029" width="11.42578125" style="18"/>
    <col min="1030" max="1030" width="14.28515625" style="18" customWidth="1"/>
    <col min="1031" max="1281" width="11.42578125" style="18"/>
    <col min="1282" max="1282" width="72.140625" style="18" customWidth="1"/>
    <col min="1283" max="1283" width="6" style="18" customWidth="1"/>
    <col min="1284" max="1285" width="11.42578125" style="18"/>
    <col min="1286" max="1286" width="14.28515625" style="18" customWidth="1"/>
    <col min="1287" max="1537" width="11.42578125" style="18"/>
    <col min="1538" max="1538" width="72.140625" style="18" customWidth="1"/>
    <col min="1539" max="1539" width="6" style="18" customWidth="1"/>
    <col min="1540" max="1541" width="11.42578125" style="18"/>
    <col min="1542" max="1542" width="14.28515625" style="18" customWidth="1"/>
    <col min="1543" max="1793" width="11.42578125" style="18"/>
    <col min="1794" max="1794" width="72.140625" style="18" customWidth="1"/>
    <col min="1795" max="1795" width="6" style="18" customWidth="1"/>
    <col min="1796" max="1797" width="11.42578125" style="18"/>
    <col min="1798" max="1798" width="14.28515625" style="18" customWidth="1"/>
    <col min="1799" max="2049" width="11.42578125" style="18"/>
    <col min="2050" max="2050" width="72.140625" style="18" customWidth="1"/>
    <col min="2051" max="2051" width="6" style="18" customWidth="1"/>
    <col min="2052" max="2053" width="11.42578125" style="18"/>
    <col min="2054" max="2054" width="14.28515625" style="18" customWidth="1"/>
    <col min="2055" max="2305" width="11.42578125" style="18"/>
    <col min="2306" max="2306" width="72.140625" style="18" customWidth="1"/>
    <col min="2307" max="2307" width="6" style="18" customWidth="1"/>
    <col min="2308" max="2309" width="11.42578125" style="18"/>
    <col min="2310" max="2310" width="14.28515625" style="18" customWidth="1"/>
    <col min="2311" max="2561" width="11.42578125" style="18"/>
    <col min="2562" max="2562" width="72.140625" style="18" customWidth="1"/>
    <col min="2563" max="2563" width="6" style="18" customWidth="1"/>
    <col min="2564" max="2565" width="11.42578125" style="18"/>
    <col min="2566" max="2566" width="14.28515625" style="18" customWidth="1"/>
    <col min="2567" max="2817" width="11.42578125" style="18"/>
    <col min="2818" max="2818" width="72.140625" style="18" customWidth="1"/>
    <col min="2819" max="2819" width="6" style="18" customWidth="1"/>
    <col min="2820" max="2821" width="11.42578125" style="18"/>
    <col min="2822" max="2822" width="14.28515625" style="18" customWidth="1"/>
    <col min="2823" max="3073" width="11.42578125" style="18"/>
    <col min="3074" max="3074" width="72.140625" style="18" customWidth="1"/>
    <col min="3075" max="3075" width="6" style="18" customWidth="1"/>
    <col min="3076" max="3077" width="11.42578125" style="18"/>
    <col min="3078" max="3078" width="14.28515625" style="18" customWidth="1"/>
    <col min="3079" max="3329" width="11.42578125" style="18"/>
    <col min="3330" max="3330" width="72.140625" style="18" customWidth="1"/>
    <col min="3331" max="3331" width="6" style="18" customWidth="1"/>
    <col min="3332" max="3333" width="11.42578125" style="18"/>
    <col min="3334" max="3334" width="14.28515625" style="18" customWidth="1"/>
    <col min="3335" max="3585" width="11.42578125" style="18"/>
    <col min="3586" max="3586" width="72.140625" style="18" customWidth="1"/>
    <col min="3587" max="3587" width="6" style="18" customWidth="1"/>
    <col min="3588" max="3589" width="11.42578125" style="18"/>
    <col min="3590" max="3590" width="14.28515625" style="18" customWidth="1"/>
    <col min="3591" max="3841" width="11.42578125" style="18"/>
    <col min="3842" max="3842" width="72.140625" style="18" customWidth="1"/>
    <col min="3843" max="3843" width="6" style="18" customWidth="1"/>
    <col min="3844" max="3845" width="11.42578125" style="18"/>
    <col min="3846" max="3846" width="14.28515625" style="18" customWidth="1"/>
    <col min="3847" max="4097" width="11.42578125" style="18"/>
    <col min="4098" max="4098" width="72.140625" style="18" customWidth="1"/>
    <col min="4099" max="4099" width="6" style="18" customWidth="1"/>
    <col min="4100" max="4101" width="11.42578125" style="18"/>
    <col min="4102" max="4102" width="14.28515625" style="18" customWidth="1"/>
    <col min="4103" max="4353" width="11.42578125" style="18"/>
    <col min="4354" max="4354" width="72.140625" style="18" customWidth="1"/>
    <col min="4355" max="4355" width="6" style="18" customWidth="1"/>
    <col min="4356" max="4357" width="11.42578125" style="18"/>
    <col min="4358" max="4358" width="14.28515625" style="18" customWidth="1"/>
    <col min="4359" max="4609" width="11.42578125" style="18"/>
    <col min="4610" max="4610" width="72.140625" style="18" customWidth="1"/>
    <col min="4611" max="4611" width="6" style="18" customWidth="1"/>
    <col min="4612" max="4613" width="11.42578125" style="18"/>
    <col min="4614" max="4614" width="14.28515625" style="18" customWidth="1"/>
    <col min="4615" max="4865" width="11.42578125" style="18"/>
    <col min="4866" max="4866" width="72.140625" style="18" customWidth="1"/>
    <col min="4867" max="4867" width="6" style="18" customWidth="1"/>
    <col min="4868" max="4869" width="11.42578125" style="18"/>
    <col min="4870" max="4870" width="14.28515625" style="18" customWidth="1"/>
    <col min="4871" max="5121" width="11.42578125" style="18"/>
    <col min="5122" max="5122" width="72.140625" style="18" customWidth="1"/>
    <col min="5123" max="5123" width="6" style="18" customWidth="1"/>
    <col min="5124" max="5125" width="11.42578125" style="18"/>
    <col min="5126" max="5126" width="14.28515625" style="18" customWidth="1"/>
    <col min="5127" max="5377" width="11.42578125" style="18"/>
    <col min="5378" max="5378" width="72.140625" style="18" customWidth="1"/>
    <col min="5379" max="5379" width="6" style="18" customWidth="1"/>
    <col min="5380" max="5381" width="11.42578125" style="18"/>
    <col min="5382" max="5382" width="14.28515625" style="18" customWidth="1"/>
    <col min="5383" max="5633" width="11.42578125" style="18"/>
    <col min="5634" max="5634" width="72.140625" style="18" customWidth="1"/>
    <col min="5635" max="5635" width="6" style="18" customWidth="1"/>
    <col min="5636" max="5637" width="11.42578125" style="18"/>
    <col min="5638" max="5638" width="14.28515625" style="18" customWidth="1"/>
    <col min="5639" max="5889" width="11.42578125" style="18"/>
    <col min="5890" max="5890" width="72.140625" style="18" customWidth="1"/>
    <col min="5891" max="5891" width="6" style="18" customWidth="1"/>
    <col min="5892" max="5893" width="11.42578125" style="18"/>
    <col min="5894" max="5894" width="14.28515625" style="18" customWidth="1"/>
    <col min="5895" max="6145" width="11.42578125" style="18"/>
    <col min="6146" max="6146" width="72.140625" style="18" customWidth="1"/>
    <col min="6147" max="6147" width="6" style="18" customWidth="1"/>
    <col min="6148" max="6149" width="11.42578125" style="18"/>
    <col min="6150" max="6150" width="14.28515625" style="18" customWidth="1"/>
    <col min="6151" max="6401" width="11.42578125" style="18"/>
    <col min="6402" max="6402" width="72.140625" style="18" customWidth="1"/>
    <col min="6403" max="6403" width="6" style="18" customWidth="1"/>
    <col min="6404" max="6405" width="11.42578125" style="18"/>
    <col min="6406" max="6406" width="14.28515625" style="18" customWidth="1"/>
    <col min="6407" max="6657" width="11.42578125" style="18"/>
    <col min="6658" max="6658" width="72.140625" style="18" customWidth="1"/>
    <col min="6659" max="6659" width="6" style="18" customWidth="1"/>
    <col min="6660" max="6661" width="11.42578125" style="18"/>
    <col min="6662" max="6662" width="14.28515625" style="18" customWidth="1"/>
    <col min="6663" max="6913" width="11.42578125" style="18"/>
    <col min="6914" max="6914" width="72.140625" style="18" customWidth="1"/>
    <col min="6915" max="6915" width="6" style="18" customWidth="1"/>
    <col min="6916" max="6917" width="11.42578125" style="18"/>
    <col min="6918" max="6918" width="14.28515625" style="18" customWidth="1"/>
    <col min="6919" max="7169" width="11.42578125" style="18"/>
    <col min="7170" max="7170" width="72.140625" style="18" customWidth="1"/>
    <col min="7171" max="7171" width="6" style="18" customWidth="1"/>
    <col min="7172" max="7173" width="11.42578125" style="18"/>
    <col min="7174" max="7174" width="14.28515625" style="18" customWidth="1"/>
    <col min="7175" max="7425" width="11.42578125" style="18"/>
    <col min="7426" max="7426" width="72.140625" style="18" customWidth="1"/>
    <col min="7427" max="7427" width="6" style="18" customWidth="1"/>
    <col min="7428" max="7429" width="11.42578125" style="18"/>
    <col min="7430" max="7430" width="14.28515625" style="18" customWidth="1"/>
    <col min="7431" max="7681" width="11.42578125" style="18"/>
    <col min="7682" max="7682" width="72.140625" style="18" customWidth="1"/>
    <col min="7683" max="7683" width="6" style="18" customWidth="1"/>
    <col min="7684" max="7685" width="11.42578125" style="18"/>
    <col min="7686" max="7686" width="14.28515625" style="18" customWidth="1"/>
    <col min="7687" max="7937" width="11.42578125" style="18"/>
    <col min="7938" max="7938" width="72.140625" style="18" customWidth="1"/>
    <col min="7939" max="7939" width="6" style="18" customWidth="1"/>
    <col min="7940" max="7941" width="11.42578125" style="18"/>
    <col min="7942" max="7942" width="14.28515625" style="18" customWidth="1"/>
    <col min="7943" max="8193" width="11.42578125" style="18"/>
    <col min="8194" max="8194" width="72.140625" style="18" customWidth="1"/>
    <col min="8195" max="8195" width="6" style="18" customWidth="1"/>
    <col min="8196" max="8197" width="11.42578125" style="18"/>
    <col min="8198" max="8198" width="14.28515625" style="18" customWidth="1"/>
    <col min="8199" max="8449" width="11.42578125" style="18"/>
    <col min="8450" max="8450" width="72.140625" style="18" customWidth="1"/>
    <col min="8451" max="8451" width="6" style="18" customWidth="1"/>
    <col min="8452" max="8453" width="11.42578125" style="18"/>
    <col min="8454" max="8454" width="14.28515625" style="18" customWidth="1"/>
    <col min="8455" max="8705" width="11.42578125" style="18"/>
    <col min="8706" max="8706" width="72.140625" style="18" customWidth="1"/>
    <col min="8707" max="8707" width="6" style="18" customWidth="1"/>
    <col min="8708" max="8709" width="11.42578125" style="18"/>
    <col min="8710" max="8710" width="14.28515625" style="18" customWidth="1"/>
    <col min="8711" max="8961" width="11.42578125" style="18"/>
    <col min="8962" max="8962" width="72.140625" style="18" customWidth="1"/>
    <col min="8963" max="8963" width="6" style="18" customWidth="1"/>
    <col min="8964" max="8965" width="11.42578125" style="18"/>
    <col min="8966" max="8966" width="14.28515625" style="18" customWidth="1"/>
    <col min="8967" max="9217" width="11.42578125" style="18"/>
    <col min="9218" max="9218" width="72.140625" style="18" customWidth="1"/>
    <col min="9219" max="9219" width="6" style="18" customWidth="1"/>
    <col min="9220" max="9221" width="11.42578125" style="18"/>
    <col min="9222" max="9222" width="14.28515625" style="18" customWidth="1"/>
    <col min="9223" max="9473" width="11.42578125" style="18"/>
    <col min="9474" max="9474" width="72.140625" style="18" customWidth="1"/>
    <col min="9475" max="9475" width="6" style="18" customWidth="1"/>
    <col min="9476" max="9477" width="11.42578125" style="18"/>
    <col min="9478" max="9478" width="14.28515625" style="18" customWidth="1"/>
    <col min="9479" max="9729" width="11.42578125" style="18"/>
    <col min="9730" max="9730" width="72.140625" style="18" customWidth="1"/>
    <col min="9731" max="9731" width="6" style="18" customWidth="1"/>
    <col min="9732" max="9733" width="11.42578125" style="18"/>
    <col min="9734" max="9734" width="14.28515625" style="18" customWidth="1"/>
    <col min="9735" max="9985" width="11.42578125" style="18"/>
    <col min="9986" max="9986" width="72.140625" style="18" customWidth="1"/>
    <col min="9987" max="9987" width="6" style="18" customWidth="1"/>
    <col min="9988" max="9989" width="11.42578125" style="18"/>
    <col min="9990" max="9990" width="14.28515625" style="18" customWidth="1"/>
    <col min="9991" max="10241" width="11.42578125" style="18"/>
    <col min="10242" max="10242" width="72.140625" style="18" customWidth="1"/>
    <col min="10243" max="10243" width="6" style="18" customWidth="1"/>
    <col min="10244" max="10245" width="11.42578125" style="18"/>
    <col min="10246" max="10246" width="14.28515625" style="18" customWidth="1"/>
    <col min="10247" max="10497" width="11.42578125" style="18"/>
    <col min="10498" max="10498" width="72.140625" style="18" customWidth="1"/>
    <col min="10499" max="10499" width="6" style="18" customWidth="1"/>
    <col min="10500" max="10501" width="11.42578125" style="18"/>
    <col min="10502" max="10502" width="14.28515625" style="18" customWidth="1"/>
    <col min="10503" max="10753" width="11.42578125" style="18"/>
    <col min="10754" max="10754" width="72.140625" style="18" customWidth="1"/>
    <col min="10755" max="10755" width="6" style="18" customWidth="1"/>
    <col min="10756" max="10757" width="11.42578125" style="18"/>
    <col min="10758" max="10758" width="14.28515625" style="18" customWidth="1"/>
    <col min="10759" max="11009" width="11.42578125" style="18"/>
    <col min="11010" max="11010" width="72.140625" style="18" customWidth="1"/>
    <col min="11011" max="11011" width="6" style="18" customWidth="1"/>
    <col min="11012" max="11013" width="11.42578125" style="18"/>
    <col min="11014" max="11014" width="14.28515625" style="18" customWidth="1"/>
    <col min="11015" max="11265" width="11.42578125" style="18"/>
    <col min="11266" max="11266" width="72.140625" style="18" customWidth="1"/>
    <col min="11267" max="11267" width="6" style="18" customWidth="1"/>
    <col min="11268" max="11269" width="11.42578125" style="18"/>
    <col min="11270" max="11270" width="14.28515625" style="18" customWidth="1"/>
    <col min="11271" max="11521" width="11.42578125" style="18"/>
    <col min="11522" max="11522" width="72.140625" style="18" customWidth="1"/>
    <col min="11523" max="11523" width="6" style="18" customWidth="1"/>
    <col min="11524" max="11525" width="11.42578125" style="18"/>
    <col min="11526" max="11526" width="14.28515625" style="18" customWidth="1"/>
    <col min="11527" max="11777" width="11.42578125" style="18"/>
    <col min="11778" max="11778" width="72.140625" style="18" customWidth="1"/>
    <col min="11779" max="11779" width="6" style="18" customWidth="1"/>
    <col min="11780" max="11781" width="11.42578125" style="18"/>
    <col min="11782" max="11782" width="14.28515625" style="18" customWidth="1"/>
    <col min="11783" max="12033" width="11.42578125" style="18"/>
    <col min="12034" max="12034" width="72.140625" style="18" customWidth="1"/>
    <col min="12035" max="12035" width="6" style="18" customWidth="1"/>
    <col min="12036" max="12037" width="11.42578125" style="18"/>
    <col min="12038" max="12038" width="14.28515625" style="18" customWidth="1"/>
    <col min="12039" max="12289" width="11.42578125" style="18"/>
    <col min="12290" max="12290" width="72.140625" style="18" customWidth="1"/>
    <col min="12291" max="12291" width="6" style="18" customWidth="1"/>
    <col min="12292" max="12293" width="11.42578125" style="18"/>
    <col min="12294" max="12294" width="14.28515625" style="18" customWidth="1"/>
    <col min="12295" max="12545" width="11.42578125" style="18"/>
    <col min="12546" max="12546" width="72.140625" style="18" customWidth="1"/>
    <col min="12547" max="12547" width="6" style="18" customWidth="1"/>
    <col min="12548" max="12549" width="11.42578125" style="18"/>
    <col min="12550" max="12550" width="14.28515625" style="18" customWidth="1"/>
    <col min="12551" max="12801" width="11.42578125" style="18"/>
    <col min="12802" max="12802" width="72.140625" style="18" customWidth="1"/>
    <col min="12803" max="12803" width="6" style="18" customWidth="1"/>
    <col min="12804" max="12805" width="11.42578125" style="18"/>
    <col min="12806" max="12806" width="14.28515625" style="18" customWidth="1"/>
    <col min="12807" max="13057" width="11.42578125" style="18"/>
    <col min="13058" max="13058" width="72.140625" style="18" customWidth="1"/>
    <col min="13059" max="13059" width="6" style="18" customWidth="1"/>
    <col min="13060" max="13061" width="11.42578125" style="18"/>
    <col min="13062" max="13062" width="14.28515625" style="18" customWidth="1"/>
    <col min="13063" max="13313" width="11.42578125" style="18"/>
    <col min="13314" max="13314" width="72.140625" style="18" customWidth="1"/>
    <col min="13315" max="13315" width="6" style="18" customWidth="1"/>
    <col min="13316" max="13317" width="11.42578125" style="18"/>
    <col min="13318" max="13318" width="14.28515625" style="18" customWidth="1"/>
    <col min="13319" max="13569" width="11.42578125" style="18"/>
    <col min="13570" max="13570" width="72.140625" style="18" customWidth="1"/>
    <col min="13571" max="13571" width="6" style="18" customWidth="1"/>
    <col min="13572" max="13573" width="11.42578125" style="18"/>
    <col min="13574" max="13574" width="14.28515625" style="18" customWidth="1"/>
    <col min="13575" max="13825" width="11.42578125" style="18"/>
    <col min="13826" max="13826" width="72.140625" style="18" customWidth="1"/>
    <col min="13827" max="13827" width="6" style="18" customWidth="1"/>
    <col min="13828" max="13829" width="11.42578125" style="18"/>
    <col min="13830" max="13830" width="14.28515625" style="18" customWidth="1"/>
    <col min="13831" max="14081" width="11.42578125" style="18"/>
    <col min="14082" max="14082" width="72.140625" style="18" customWidth="1"/>
    <col min="14083" max="14083" width="6" style="18" customWidth="1"/>
    <col min="14084" max="14085" width="11.42578125" style="18"/>
    <col min="14086" max="14086" width="14.28515625" style="18" customWidth="1"/>
    <col min="14087" max="14337" width="11.42578125" style="18"/>
    <col min="14338" max="14338" width="72.140625" style="18" customWidth="1"/>
    <col min="14339" max="14339" width="6" style="18" customWidth="1"/>
    <col min="14340" max="14341" width="11.42578125" style="18"/>
    <col min="14342" max="14342" width="14.28515625" style="18" customWidth="1"/>
    <col min="14343" max="14593" width="11.42578125" style="18"/>
    <col min="14594" max="14594" width="72.140625" style="18" customWidth="1"/>
    <col min="14595" max="14595" width="6" style="18" customWidth="1"/>
    <col min="14596" max="14597" width="11.42578125" style="18"/>
    <col min="14598" max="14598" width="14.28515625" style="18" customWidth="1"/>
    <col min="14599" max="14849" width="11.42578125" style="18"/>
    <col min="14850" max="14850" width="72.140625" style="18" customWidth="1"/>
    <col min="14851" max="14851" width="6" style="18" customWidth="1"/>
    <col min="14852" max="14853" width="11.42578125" style="18"/>
    <col min="14854" max="14854" width="14.28515625" style="18" customWidth="1"/>
    <col min="14855" max="15105" width="11.42578125" style="18"/>
    <col min="15106" max="15106" width="72.140625" style="18" customWidth="1"/>
    <col min="15107" max="15107" width="6" style="18" customWidth="1"/>
    <col min="15108" max="15109" width="11.42578125" style="18"/>
    <col min="15110" max="15110" width="14.28515625" style="18" customWidth="1"/>
    <col min="15111" max="15361" width="11.42578125" style="18"/>
    <col min="15362" max="15362" width="72.140625" style="18" customWidth="1"/>
    <col min="15363" max="15363" width="6" style="18" customWidth="1"/>
    <col min="15364" max="15365" width="11.42578125" style="18"/>
    <col min="15366" max="15366" width="14.28515625" style="18" customWidth="1"/>
    <col min="15367" max="15617" width="11.42578125" style="18"/>
    <col min="15618" max="15618" width="72.140625" style="18" customWidth="1"/>
    <col min="15619" max="15619" width="6" style="18" customWidth="1"/>
    <col min="15620" max="15621" width="11.42578125" style="18"/>
    <col min="15622" max="15622" width="14.28515625" style="18" customWidth="1"/>
    <col min="15623" max="15873" width="11.42578125" style="18"/>
    <col min="15874" max="15874" width="72.140625" style="18" customWidth="1"/>
    <col min="15875" max="15875" width="6" style="18" customWidth="1"/>
    <col min="15876" max="15877" width="11.42578125" style="18"/>
    <col min="15878" max="15878" width="14.28515625" style="18" customWidth="1"/>
    <col min="15879" max="16129" width="11.42578125" style="18"/>
    <col min="16130" max="16130" width="72.140625" style="18" customWidth="1"/>
    <col min="16131" max="16131" width="6" style="18" customWidth="1"/>
    <col min="16132" max="16133" width="11.42578125" style="18"/>
    <col min="16134" max="16134" width="14.28515625" style="18" customWidth="1"/>
    <col min="16135" max="16384" width="11.42578125" style="18"/>
  </cols>
  <sheetData>
    <row r="1" spans="1:7" ht="18" customHeight="1" x14ac:dyDescent="0.25">
      <c r="A1" s="211" t="s">
        <v>288</v>
      </c>
      <c r="B1" s="211"/>
      <c r="C1" s="211"/>
      <c r="D1" s="211"/>
    </row>
    <row r="2" spans="1:7" ht="18" customHeight="1" x14ac:dyDescent="0.25">
      <c r="A2" s="211" t="s">
        <v>289</v>
      </c>
      <c r="B2" s="211"/>
      <c r="C2" s="211"/>
      <c r="D2" s="211"/>
      <c r="F2" s="19"/>
    </row>
    <row r="3" spans="1:7" ht="18" customHeight="1" x14ac:dyDescent="0.25">
      <c r="A3" s="212" t="s">
        <v>290</v>
      </c>
      <c r="B3" s="212"/>
      <c r="C3" s="212"/>
      <c r="D3" s="212"/>
    </row>
    <row r="4" spans="1:7" ht="18" customHeight="1" x14ac:dyDescent="0.25">
      <c r="A4" s="212"/>
      <c r="B4" s="212"/>
      <c r="C4" s="212"/>
      <c r="D4" s="213"/>
      <c r="F4" s="19"/>
    </row>
    <row r="5" spans="1:7" ht="18" customHeight="1" x14ac:dyDescent="0.25">
      <c r="A5" s="212"/>
      <c r="B5" s="212"/>
      <c r="C5" s="212"/>
      <c r="D5" s="213"/>
      <c r="E5" s="20" t="s">
        <v>291</v>
      </c>
    </row>
    <row r="6" spans="1:7" ht="18" customHeight="1" x14ac:dyDescent="0.25">
      <c r="A6" s="21"/>
      <c r="B6" s="22"/>
      <c r="C6" s="23" t="s">
        <v>292</v>
      </c>
      <c r="D6" s="24">
        <v>2017</v>
      </c>
      <c r="E6" s="24">
        <v>2016</v>
      </c>
      <c r="F6" s="25"/>
      <c r="G6" s="25"/>
    </row>
    <row r="7" spans="1:7" ht="18" customHeight="1" x14ac:dyDescent="0.25">
      <c r="C7" s="27"/>
      <c r="D7" s="28"/>
      <c r="E7" s="28"/>
    </row>
    <row r="8" spans="1:7" ht="18" customHeight="1" x14ac:dyDescent="0.25">
      <c r="A8" s="29" t="s">
        <v>11</v>
      </c>
      <c r="B8" s="30" t="s">
        <v>12</v>
      </c>
      <c r="C8" s="31"/>
      <c r="D8" s="32"/>
      <c r="E8" s="32"/>
      <c r="F8" s="33"/>
      <c r="G8" s="34"/>
    </row>
    <row r="9" spans="1:7" ht="18" customHeight="1" x14ac:dyDescent="0.25">
      <c r="A9" s="35" t="s">
        <v>13</v>
      </c>
      <c r="B9" s="36" t="s">
        <v>14</v>
      </c>
      <c r="C9" s="31"/>
      <c r="D9" s="32"/>
      <c r="E9" s="32"/>
      <c r="F9" s="33"/>
      <c r="G9" s="34"/>
    </row>
    <row r="10" spans="1:7" ht="18" customHeight="1" x14ac:dyDescent="0.25">
      <c r="A10" s="37" t="s">
        <v>15</v>
      </c>
      <c r="B10" s="38" t="s">
        <v>16</v>
      </c>
      <c r="C10" s="34" t="s">
        <v>293</v>
      </c>
      <c r="D10" s="39">
        <f>SUM(D11:D12)</f>
        <v>253173214</v>
      </c>
      <c r="E10" s="39">
        <f>SUM(E11:E12)</f>
        <v>0</v>
      </c>
      <c r="F10" s="33"/>
      <c r="G10" s="40"/>
    </row>
    <row r="11" spans="1:7" ht="18" customHeight="1" x14ac:dyDescent="0.25">
      <c r="A11" s="41" t="s">
        <v>17</v>
      </c>
      <c r="B11" s="42" t="s">
        <v>18</v>
      </c>
      <c r="C11" s="34"/>
      <c r="D11" s="43">
        <v>253173214</v>
      </c>
      <c r="E11" s="43">
        <v>0</v>
      </c>
      <c r="F11" s="33"/>
      <c r="G11" s="34"/>
    </row>
    <row r="12" spans="1:7" ht="18" customHeight="1" x14ac:dyDescent="0.25">
      <c r="A12" s="41" t="s">
        <v>294</v>
      </c>
      <c r="B12" s="42" t="s">
        <v>295</v>
      </c>
      <c r="C12" s="34"/>
      <c r="D12" s="43">
        <v>0</v>
      </c>
      <c r="E12" s="43">
        <v>0</v>
      </c>
      <c r="F12" s="33"/>
      <c r="G12" s="34"/>
    </row>
    <row r="13" spans="1:7" ht="18" customHeight="1" x14ac:dyDescent="0.25">
      <c r="A13" s="35" t="s">
        <v>296</v>
      </c>
      <c r="B13" s="38" t="s">
        <v>297</v>
      </c>
      <c r="C13" s="40" t="s">
        <v>298</v>
      </c>
      <c r="D13" s="39">
        <f>SUM(D14:D18)</f>
        <v>0</v>
      </c>
      <c r="E13" s="39">
        <f>SUM(E14:E18)</f>
        <v>0</v>
      </c>
      <c r="F13" s="33"/>
      <c r="G13" s="40"/>
    </row>
    <row r="14" spans="1:7" ht="18" customHeight="1" x14ac:dyDescent="0.25">
      <c r="A14" s="44" t="s">
        <v>299</v>
      </c>
      <c r="B14" s="42" t="s">
        <v>300</v>
      </c>
      <c r="C14" s="34"/>
      <c r="D14" s="43">
        <v>0</v>
      </c>
      <c r="E14" s="45">
        <v>0</v>
      </c>
      <c r="F14" s="33"/>
      <c r="G14" s="34"/>
    </row>
    <row r="15" spans="1:7" ht="18" customHeight="1" x14ac:dyDescent="0.25">
      <c r="A15" s="44" t="s">
        <v>301</v>
      </c>
      <c r="B15" s="42" t="s">
        <v>302</v>
      </c>
      <c r="C15" s="34"/>
      <c r="D15" s="45">
        <v>0</v>
      </c>
      <c r="E15" s="45">
        <v>0</v>
      </c>
      <c r="F15" s="33"/>
      <c r="G15" s="34"/>
    </row>
    <row r="16" spans="1:7" ht="18" customHeight="1" x14ac:dyDescent="0.25">
      <c r="A16" s="46" t="s">
        <v>303</v>
      </c>
      <c r="B16" s="42" t="s">
        <v>304</v>
      </c>
      <c r="C16" s="34"/>
      <c r="D16" s="45">
        <v>0</v>
      </c>
      <c r="E16" s="45">
        <v>0</v>
      </c>
      <c r="F16" s="33"/>
      <c r="G16" s="34"/>
    </row>
    <row r="17" spans="1:7" ht="18" customHeight="1" x14ac:dyDescent="0.25">
      <c r="A17" s="44" t="s">
        <v>305</v>
      </c>
      <c r="B17" s="42" t="s">
        <v>306</v>
      </c>
      <c r="C17" s="34"/>
      <c r="D17" s="45">
        <v>0</v>
      </c>
      <c r="E17" s="45">
        <v>0</v>
      </c>
      <c r="F17" s="33"/>
      <c r="G17" s="34"/>
    </row>
    <row r="18" spans="1:7" ht="18" customHeight="1" x14ac:dyDescent="0.25">
      <c r="A18" s="44" t="s">
        <v>307</v>
      </c>
      <c r="B18" s="42" t="s">
        <v>308</v>
      </c>
      <c r="C18" s="34"/>
      <c r="D18" s="45">
        <v>0</v>
      </c>
      <c r="E18" s="45">
        <v>0</v>
      </c>
      <c r="F18" s="33"/>
      <c r="G18" s="34"/>
    </row>
    <row r="19" spans="1:7" ht="18" customHeight="1" x14ac:dyDescent="0.25">
      <c r="A19" s="35" t="s">
        <v>30</v>
      </c>
      <c r="B19" s="38" t="s">
        <v>31</v>
      </c>
      <c r="C19" s="40" t="s">
        <v>309</v>
      </c>
      <c r="D19" s="39">
        <f>SUM(D20:D34)</f>
        <v>0</v>
      </c>
      <c r="E19" s="39">
        <f>SUM(E20:E34)</f>
        <v>0</v>
      </c>
      <c r="F19" s="33"/>
      <c r="G19" s="40"/>
    </row>
    <row r="20" spans="1:7" ht="18" customHeight="1" x14ac:dyDescent="0.25">
      <c r="A20" s="44" t="s">
        <v>310</v>
      </c>
      <c r="B20" s="42" t="s">
        <v>311</v>
      </c>
      <c r="C20" s="34"/>
      <c r="D20" s="43">
        <v>0</v>
      </c>
      <c r="E20" s="43">
        <v>0</v>
      </c>
      <c r="F20" s="33"/>
      <c r="G20" s="34"/>
    </row>
    <row r="21" spans="1:7" ht="18" customHeight="1" x14ac:dyDescent="0.25">
      <c r="A21" s="44" t="s">
        <v>312</v>
      </c>
      <c r="B21" s="42" t="s">
        <v>313</v>
      </c>
      <c r="C21" s="34"/>
      <c r="D21" s="45">
        <v>0</v>
      </c>
      <c r="E21" s="45">
        <v>0</v>
      </c>
      <c r="F21" s="33"/>
      <c r="G21" s="34"/>
    </row>
    <row r="22" spans="1:7" ht="18" customHeight="1" x14ac:dyDescent="0.25">
      <c r="A22" s="44" t="s">
        <v>314</v>
      </c>
      <c r="B22" s="42" t="s">
        <v>315</v>
      </c>
      <c r="C22" s="34"/>
      <c r="D22" s="45">
        <v>0</v>
      </c>
      <c r="E22" s="45">
        <v>0</v>
      </c>
      <c r="F22" s="33"/>
      <c r="G22" s="34"/>
    </row>
    <row r="23" spans="1:7" ht="18" customHeight="1" x14ac:dyDescent="0.25">
      <c r="A23" s="44" t="s">
        <v>32</v>
      </c>
      <c r="B23" s="42" t="s">
        <v>33</v>
      </c>
      <c r="C23" s="34"/>
      <c r="D23" s="45">
        <v>0</v>
      </c>
      <c r="E23" s="45">
        <v>0</v>
      </c>
      <c r="F23" s="33"/>
      <c r="G23" s="34"/>
    </row>
    <row r="24" spans="1:7" ht="18" customHeight="1" x14ac:dyDescent="0.25">
      <c r="A24" s="44" t="s">
        <v>316</v>
      </c>
      <c r="B24" s="42" t="s">
        <v>317</v>
      </c>
      <c r="C24" s="34"/>
      <c r="D24" s="45">
        <v>0</v>
      </c>
      <c r="E24" s="45">
        <v>0</v>
      </c>
      <c r="F24" s="33"/>
      <c r="G24" s="34"/>
    </row>
    <row r="25" spans="1:7" ht="18" customHeight="1" x14ac:dyDescent="0.25">
      <c r="A25" s="44" t="s">
        <v>38</v>
      </c>
      <c r="B25" s="42" t="s">
        <v>39</v>
      </c>
      <c r="C25" s="34"/>
      <c r="D25" s="45">
        <v>0</v>
      </c>
      <c r="E25" s="45">
        <v>0</v>
      </c>
      <c r="F25" s="33"/>
      <c r="G25" s="34"/>
    </row>
    <row r="26" spans="1:7" ht="18" customHeight="1" x14ac:dyDescent="0.25">
      <c r="A26" s="46" t="s">
        <v>318</v>
      </c>
      <c r="B26" s="42" t="s">
        <v>319</v>
      </c>
      <c r="C26" s="34"/>
      <c r="D26" s="45">
        <v>0</v>
      </c>
      <c r="E26" s="45">
        <v>0</v>
      </c>
      <c r="F26" s="33"/>
      <c r="G26" s="34"/>
    </row>
    <row r="27" spans="1:7" ht="18" customHeight="1" x14ac:dyDescent="0.25">
      <c r="A27" s="47" t="s">
        <v>320</v>
      </c>
      <c r="B27" s="42" t="s">
        <v>321</v>
      </c>
      <c r="C27" s="34"/>
      <c r="D27" s="45">
        <v>0</v>
      </c>
      <c r="E27" s="45">
        <v>0</v>
      </c>
      <c r="F27" s="33"/>
      <c r="G27" s="34"/>
    </row>
    <row r="28" spans="1:7" ht="18" customHeight="1" x14ac:dyDescent="0.25">
      <c r="A28" s="44" t="s">
        <v>322</v>
      </c>
      <c r="B28" s="42" t="s">
        <v>323</v>
      </c>
      <c r="C28" s="34"/>
      <c r="D28" s="45">
        <v>0</v>
      </c>
      <c r="E28" s="45">
        <v>0</v>
      </c>
      <c r="F28" s="33"/>
      <c r="G28" s="34"/>
    </row>
    <row r="29" spans="1:7" ht="18" customHeight="1" x14ac:dyDescent="0.25">
      <c r="A29" s="44" t="s">
        <v>324</v>
      </c>
      <c r="B29" s="42" t="s">
        <v>325</v>
      </c>
      <c r="C29" s="34"/>
      <c r="D29" s="45">
        <v>0</v>
      </c>
      <c r="E29" s="45">
        <v>0</v>
      </c>
      <c r="F29" s="33"/>
      <c r="G29" s="34"/>
    </row>
    <row r="30" spans="1:7" ht="18" customHeight="1" x14ac:dyDescent="0.25">
      <c r="A30" s="44" t="s">
        <v>326</v>
      </c>
      <c r="B30" s="42" t="s">
        <v>327</v>
      </c>
      <c r="C30" s="34"/>
      <c r="D30" s="45">
        <v>0</v>
      </c>
      <c r="E30" s="45">
        <v>0</v>
      </c>
      <c r="F30" s="33"/>
      <c r="G30" s="34"/>
    </row>
    <row r="31" spans="1:7" ht="18" customHeight="1" x14ac:dyDescent="0.25">
      <c r="A31" s="44" t="s">
        <v>328</v>
      </c>
      <c r="B31" s="42" t="s">
        <v>329</v>
      </c>
      <c r="C31" s="34"/>
      <c r="D31" s="45">
        <v>0</v>
      </c>
      <c r="E31" s="45">
        <v>0</v>
      </c>
      <c r="F31" s="33"/>
      <c r="G31" s="34"/>
    </row>
    <row r="32" spans="1:7" ht="18" customHeight="1" x14ac:dyDescent="0.25">
      <c r="A32" s="44" t="s">
        <v>330</v>
      </c>
      <c r="B32" s="42" t="s">
        <v>331</v>
      </c>
      <c r="C32" s="34"/>
      <c r="D32" s="45">
        <v>0</v>
      </c>
      <c r="E32" s="45">
        <v>0</v>
      </c>
      <c r="F32" s="33"/>
      <c r="G32" s="34"/>
    </row>
    <row r="33" spans="1:7" ht="18" customHeight="1" x14ac:dyDescent="0.25">
      <c r="A33" s="44" t="s">
        <v>332</v>
      </c>
      <c r="B33" s="42" t="s">
        <v>333</v>
      </c>
      <c r="C33" s="34"/>
      <c r="D33" s="45">
        <v>0</v>
      </c>
      <c r="E33" s="45">
        <v>0</v>
      </c>
      <c r="F33" s="33"/>
      <c r="G33" s="34"/>
    </row>
    <row r="34" spans="1:7" ht="18" customHeight="1" x14ac:dyDescent="0.25">
      <c r="A34" s="44" t="s">
        <v>334</v>
      </c>
      <c r="B34" s="42" t="s">
        <v>335</v>
      </c>
      <c r="C34" s="34"/>
      <c r="D34" s="45">
        <v>0</v>
      </c>
      <c r="E34" s="45">
        <v>0</v>
      </c>
      <c r="F34" s="33"/>
      <c r="G34" s="34"/>
    </row>
    <row r="35" spans="1:7" ht="18" customHeight="1" x14ac:dyDescent="0.25">
      <c r="A35" s="35" t="s">
        <v>336</v>
      </c>
      <c r="B35" s="38" t="s">
        <v>337</v>
      </c>
      <c r="C35" s="40" t="s">
        <v>338</v>
      </c>
      <c r="D35" s="39">
        <f>SUM(D36:D40)</f>
        <v>0</v>
      </c>
      <c r="E35" s="39">
        <f>SUM(E36:E40)</f>
        <v>0</v>
      </c>
      <c r="F35" s="33"/>
      <c r="G35" s="40"/>
    </row>
    <row r="36" spans="1:7" ht="18" customHeight="1" x14ac:dyDescent="0.25">
      <c r="A36" s="44" t="s">
        <v>339</v>
      </c>
      <c r="B36" s="42" t="s">
        <v>340</v>
      </c>
      <c r="C36" s="34"/>
      <c r="D36" s="45">
        <v>0</v>
      </c>
      <c r="E36" s="45">
        <v>0</v>
      </c>
      <c r="F36" s="33"/>
      <c r="G36" s="34"/>
    </row>
    <row r="37" spans="1:7" ht="18" customHeight="1" x14ac:dyDescent="0.25">
      <c r="A37" s="44" t="s">
        <v>341</v>
      </c>
      <c r="B37" s="42" t="s">
        <v>342</v>
      </c>
      <c r="C37" s="34"/>
      <c r="D37" s="45">
        <v>0</v>
      </c>
      <c r="E37" s="45">
        <v>0</v>
      </c>
      <c r="F37" s="33"/>
      <c r="G37" s="34"/>
    </row>
    <row r="38" spans="1:7" ht="18" customHeight="1" x14ac:dyDescent="0.25">
      <c r="A38" s="44" t="s">
        <v>343</v>
      </c>
      <c r="B38" s="42" t="s">
        <v>344</v>
      </c>
      <c r="C38" s="34"/>
      <c r="D38" s="45">
        <v>0</v>
      </c>
      <c r="E38" s="45">
        <v>0</v>
      </c>
      <c r="F38" s="33"/>
      <c r="G38" s="34"/>
    </row>
    <row r="39" spans="1:7" ht="18" customHeight="1" x14ac:dyDescent="0.25">
      <c r="A39" s="44" t="s">
        <v>345</v>
      </c>
      <c r="B39" s="42" t="s">
        <v>346</v>
      </c>
      <c r="C39" s="34"/>
      <c r="D39" s="45">
        <v>0</v>
      </c>
      <c r="E39" s="45">
        <v>0</v>
      </c>
      <c r="F39" s="33"/>
      <c r="G39" s="34"/>
    </row>
    <row r="40" spans="1:7" ht="18" customHeight="1" x14ac:dyDescent="0.25">
      <c r="A40" s="44" t="s">
        <v>347</v>
      </c>
      <c r="B40" s="42" t="s">
        <v>348</v>
      </c>
      <c r="C40" s="34"/>
      <c r="D40" s="45">
        <v>0</v>
      </c>
      <c r="E40" s="45">
        <v>0</v>
      </c>
      <c r="F40" s="33"/>
      <c r="G40" s="34"/>
    </row>
    <row r="41" spans="1:7" ht="18" customHeight="1" x14ac:dyDescent="0.25">
      <c r="A41" s="35" t="s">
        <v>349</v>
      </c>
      <c r="B41" s="38" t="s">
        <v>350</v>
      </c>
      <c r="C41" s="40" t="s">
        <v>351</v>
      </c>
      <c r="D41" s="39">
        <f>SUM(D42:D44)</f>
        <v>0</v>
      </c>
      <c r="E41" s="39">
        <f>SUM(E42:E44)</f>
        <v>0</v>
      </c>
      <c r="F41" s="33"/>
      <c r="G41" s="40"/>
    </row>
    <row r="42" spans="1:7" ht="18" customHeight="1" x14ac:dyDescent="0.25">
      <c r="A42" s="44" t="s">
        <v>352</v>
      </c>
      <c r="B42" s="42" t="s">
        <v>353</v>
      </c>
      <c r="C42" s="34"/>
      <c r="D42" s="45">
        <v>0</v>
      </c>
      <c r="E42" s="45">
        <v>0</v>
      </c>
      <c r="F42" s="33"/>
      <c r="G42" s="34"/>
    </row>
    <row r="43" spans="1:7" ht="18" customHeight="1" x14ac:dyDescent="0.25">
      <c r="A43" s="44" t="s">
        <v>354</v>
      </c>
      <c r="B43" s="42" t="s">
        <v>355</v>
      </c>
      <c r="C43" s="34"/>
      <c r="D43" s="45">
        <v>0</v>
      </c>
      <c r="E43" s="45">
        <v>0</v>
      </c>
      <c r="F43" s="33"/>
      <c r="G43" s="34"/>
    </row>
    <row r="44" spans="1:7" ht="18" customHeight="1" x14ac:dyDescent="0.25">
      <c r="A44" s="44" t="s">
        <v>356</v>
      </c>
      <c r="B44" s="42" t="s">
        <v>357</v>
      </c>
      <c r="C44" s="34"/>
      <c r="D44" s="45">
        <v>0</v>
      </c>
      <c r="E44" s="45">
        <v>0</v>
      </c>
      <c r="F44" s="33"/>
      <c r="G44" s="34"/>
    </row>
    <row r="45" spans="1:7" ht="18" customHeight="1" x14ac:dyDescent="0.25">
      <c r="A45" s="44"/>
      <c r="B45" s="48" t="s">
        <v>358</v>
      </c>
      <c r="C45" s="34"/>
      <c r="D45" s="49">
        <f>+D41++D35+D19+D13+D10</f>
        <v>253173214</v>
      </c>
      <c r="E45" s="49">
        <f>+E41++E35+E19+E13+E10</f>
        <v>0</v>
      </c>
      <c r="F45" s="33"/>
      <c r="G45" s="34"/>
    </row>
    <row r="46" spans="1:7" ht="18" customHeight="1" x14ac:dyDescent="0.25">
      <c r="A46" s="44"/>
      <c r="B46" s="42"/>
      <c r="C46" s="34"/>
      <c r="D46" s="32"/>
      <c r="E46" s="32"/>
      <c r="F46" s="33"/>
      <c r="G46" s="34"/>
    </row>
    <row r="47" spans="1:7" ht="18" customHeight="1" x14ac:dyDescent="0.25">
      <c r="A47" s="35" t="s">
        <v>53</v>
      </c>
      <c r="B47" s="48" t="s">
        <v>54</v>
      </c>
      <c r="C47" s="34"/>
      <c r="D47" s="32"/>
      <c r="E47" s="32"/>
      <c r="F47" s="33"/>
      <c r="G47" s="34"/>
    </row>
    <row r="48" spans="1:7" ht="18" customHeight="1" x14ac:dyDescent="0.25">
      <c r="A48" s="35" t="s">
        <v>359</v>
      </c>
      <c r="B48" s="38" t="s">
        <v>360</v>
      </c>
      <c r="C48" s="40" t="s">
        <v>361</v>
      </c>
      <c r="D48" s="39">
        <f>SUM(D49:D53)</f>
        <v>0</v>
      </c>
      <c r="E48" s="39">
        <f>SUM(E49:E53)</f>
        <v>0</v>
      </c>
      <c r="F48" s="33"/>
      <c r="G48" s="40"/>
    </row>
    <row r="49" spans="1:7" ht="18" customHeight="1" x14ac:dyDescent="0.25">
      <c r="A49" s="44" t="s">
        <v>362</v>
      </c>
      <c r="B49" s="42" t="s">
        <v>363</v>
      </c>
      <c r="C49" s="34"/>
      <c r="D49" s="45">
        <v>0</v>
      </c>
      <c r="E49" s="45">
        <v>0</v>
      </c>
      <c r="F49" s="33"/>
      <c r="G49" s="34"/>
    </row>
    <row r="50" spans="1:7" ht="18" customHeight="1" x14ac:dyDescent="0.25">
      <c r="A50" s="44" t="s">
        <v>364</v>
      </c>
      <c r="B50" s="42" t="s">
        <v>365</v>
      </c>
      <c r="C50" s="34"/>
      <c r="D50" s="45">
        <v>0</v>
      </c>
      <c r="E50" s="45">
        <v>0</v>
      </c>
      <c r="F50" s="33"/>
      <c r="G50" s="34"/>
    </row>
    <row r="51" spans="1:7" ht="18" customHeight="1" x14ac:dyDescent="0.25">
      <c r="A51" s="46" t="s">
        <v>366</v>
      </c>
      <c r="B51" s="42" t="s">
        <v>367</v>
      </c>
      <c r="C51" s="34"/>
      <c r="D51" s="45">
        <v>0</v>
      </c>
      <c r="E51" s="45">
        <v>0</v>
      </c>
      <c r="F51" s="33"/>
      <c r="G51" s="34"/>
    </row>
    <row r="52" spans="1:7" ht="18" customHeight="1" x14ac:dyDescent="0.25">
      <c r="A52" s="44" t="s">
        <v>368</v>
      </c>
      <c r="B52" s="42" t="s">
        <v>369</v>
      </c>
      <c r="C52" s="34"/>
      <c r="D52" s="45">
        <v>0</v>
      </c>
      <c r="E52" s="45">
        <v>0</v>
      </c>
      <c r="F52" s="33"/>
      <c r="G52" s="34"/>
    </row>
    <row r="53" spans="1:7" ht="18" customHeight="1" x14ac:dyDescent="0.25">
      <c r="A53" s="44" t="s">
        <v>370</v>
      </c>
      <c r="B53" s="42" t="s">
        <v>371</v>
      </c>
      <c r="C53" s="34"/>
      <c r="D53" s="45">
        <v>0</v>
      </c>
      <c r="E53" s="45">
        <v>0</v>
      </c>
      <c r="F53" s="33"/>
      <c r="G53" s="34"/>
    </row>
    <row r="54" spans="1:7" ht="18" customHeight="1" x14ac:dyDescent="0.25">
      <c r="A54" s="35" t="s">
        <v>55</v>
      </c>
      <c r="B54" s="38" t="s">
        <v>56</v>
      </c>
      <c r="C54" s="40" t="s">
        <v>372</v>
      </c>
      <c r="D54" s="39">
        <f>SUM(D55:D61)</f>
        <v>945534265</v>
      </c>
      <c r="E54" s="39">
        <f>SUM(E55:E61)</f>
        <v>0</v>
      </c>
      <c r="F54" s="33"/>
      <c r="G54" s="40"/>
    </row>
    <row r="55" spans="1:7" ht="18" customHeight="1" x14ac:dyDescent="0.25">
      <c r="A55" s="44" t="s">
        <v>373</v>
      </c>
      <c r="B55" s="42" t="s">
        <v>374</v>
      </c>
      <c r="C55" s="34"/>
      <c r="D55" s="43">
        <v>0</v>
      </c>
      <c r="E55" s="43">
        <v>0</v>
      </c>
      <c r="F55" s="33"/>
      <c r="G55" s="34"/>
    </row>
    <row r="56" spans="1:7" ht="18" customHeight="1" x14ac:dyDescent="0.25">
      <c r="A56" s="46" t="s">
        <v>375</v>
      </c>
      <c r="B56" s="42" t="s">
        <v>376</v>
      </c>
      <c r="C56" s="34"/>
      <c r="D56" s="45">
        <v>0</v>
      </c>
      <c r="E56" s="43">
        <v>0</v>
      </c>
      <c r="F56" s="33"/>
      <c r="G56" s="34"/>
    </row>
    <row r="57" spans="1:7" ht="18" customHeight="1" x14ac:dyDescent="0.25">
      <c r="A57" s="47" t="s">
        <v>57</v>
      </c>
      <c r="B57" s="42" t="s">
        <v>377</v>
      </c>
      <c r="C57" s="34"/>
      <c r="D57" s="43">
        <v>955988194</v>
      </c>
      <c r="E57" s="45">
        <v>0</v>
      </c>
      <c r="F57" s="33"/>
      <c r="G57" s="34"/>
    </row>
    <row r="58" spans="1:7" ht="18" customHeight="1" x14ac:dyDescent="0.25">
      <c r="A58" s="44" t="s">
        <v>378</v>
      </c>
      <c r="B58" s="42" t="s">
        <v>379</v>
      </c>
      <c r="C58" s="34"/>
      <c r="D58" s="45">
        <v>0</v>
      </c>
      <c r="E58" s="45">
        <v>0</v>
      </c>
      <c r="F58" s="33"/>
      <c r="G58" s="34"/>
    </row>
    <row r="59" spans="1:7" ht="18" customHeight="1" x14ac:dyDescent="0.25">
      <c r="A59" s="44" t="s">
        <v>380</v>
      </c>
      <c r="B59" s="42" t="s">
        <v>381</v>
      </c>
      <c r="C59" s="34"/>
      <c r="D59" s="45">
        <v>0</v>
      </c>
      <c r="E59" s="45">
        <v>0</v>
      </c>
      <c r="F59" s="33"/>
      <c r="G59" s="34"/>
    </row>
    <row r="60" spans="1:7" ht="18" customHeight="1" x14ac:dyDescent="0.25">
      <c r="A60" s="44" t="s">
        <v>382</v>
      </c>
      <c r="B60" s="42" t="s">
        <v>383</v>
      </c>
      <c r="C60" s="34"/>
      <c r="D60" s="45">
        <v>0</v>
      </c>
      <c r="E60" s="45">
        <v>0</v>
      </c>
      <c r="F60" s="33"/>
      <c r="G60" s="34"/>
    </row>
    <row r="61" spans="1:7" ht="18" customHeight="1" x14ac:dyDescent="0.25">
      <c r="A61" s="44" t="s">
        <v>65</v>
      </c>
      <c r="B61" s="42" t="s">
        <v>384</v>
      </c>
      <c r="C61" s="34"/>
      <c r="D61" s="43">
        <v>-10453929</v>
      </c>
      <c r="E61" s="43"/>
      <c r="F61" s="33"/>
      <c r="G61" s="34"/>
    </row>
    <row r="62" spans="1:7" ht="18" customHeight="1" x14ac:dyDescent="0.25">
      <c r="A62" s="37" t="s">
        <v>68</v>
      </c>
      <c r="B62" s="38" t="s">
        <v>69</v>
      </c>
      <c r="C62" s="40" t="s">
        <v>385</v>
      </c>
      <c r="D62" s="39">
        <f>SUM(D63:D71)</f>
        <v>0</v>
      </c>
      <c r="E62" s="39">
        <f>SUM(E63:E71)</f>
        <v>0</v>
      </c>
      <c r="F62" s="33"/>
      <c r="G62" s="40"/>
    </row>
    <row r="63" spans="1:7" ht="18" customHeight="1" x14ac:dyDescent="0.25">
      <c r="A63" s="41" t="s">
        <v>70</v>
      </c>
      <c r="B63" s="42" t="s">
        <v>71</v>
      </c>
      <c r="C63" s="34"/>
      <c r="D63" s="43">
        <v>0</v>
      </c>
      <c r="E63" s="43">
        <v>0</v>
      </c>
      <c r="F63" s="33"/>
      <c r="G63" s="34"/>
    </row>
    <row r="64" spans="1:7" ht="18" customHeight="1" x14ac:dyDescent="0.25">
      <c r="A64" s="41" t="s">
        <v>386</v>
      </c>
      <c r="B64" s="42" t="s">
        <v>387</v>
      </c>
      <c r="C64" s="34"/>
      <c r="D64" s="45">
        <v>0</v>
      </c>
      <c r="E64" s="45">
        <v>0</v>
      </c>
      <c r="F64" s="33"/>
      <c r="G64" s="34"/>
    </row>
    <row r="65" spans="1:7" ht="18" customHeight="1" x14ac:dyDescent="0.25">
      <c r="A65" s="41" t="s">
        <v>388</v>
      </c>
      <c r="B65" s="42" t="s">
        <v>389</v>
      </c>
      <c r="C65" s="34"/>
      <c r="D65" s="45">
        <v>0</v>
      </c>
      <c r="E65" s="45">
        <v>0</v>
      </c>
      <c r="F65" s="33"/>
      <c r="G65" s="34"/>
    </row>
    <row r="66" spans="1:7" ht="18" customHeight="1" x14ac:dyDescent="0.25">
      <c r="A66" s="41" t="s">
        <v>390</v>
      </c>
      <c r="B66" s="42" t="s">
        <v>391</v>
      </c>
      <c r="C66" s="34"/>
      <c r="D66" s="45">
        <v>0</v>
      </c>
      <c r="E66" s="45">
        <v>0</v>
      </c>
      <c r="F66" s="33"/>
      <c r="G66" s="34"/>
    </row>
    <row r="67" spans="1:7" ht="18" customHeight="1" x14ac:dyDescent="0.25">
      <c r="A67" s="41" t="s">
        <v>392</v>
      </c>
      <c r="B67" s="42" t="s">
        <v>393</v>
      </c>
      <c r="C67" s="34"/>
      <c r="D67" s="45">
        <v>0</v>
      </c>
      <c r="E67" s="45">
        <v>0</v>
      </c>
      <c r="F67" s="33"/>
      <c r="G67" s="34"/>
    </row>
    <row r="68" spans="1:7" ht="18" customHeight="1" x14ac:dyDescent="0.25">
      <c r="A68" s="41" t="s">
        <v>394</v>
      </c>
      <c r="B68" s="42" t="s">
        <v>395</v>
      </c>
      <c r="C68" s="34"/>
      <c r="D68" s="45">
        <v>0</v>
      </c>
      <c r="E68" s="45">
        <v>0</v>
      </c>
      <c r="F68" s="33"/>
      <c r="G68" s="34"/>
    </row>
    <row r="69" spans="1:7" ht="18" customHeight="1" x14ac:dyDescent="0.25">
      <c r="A69" s="41" t="s">
        <v>396</v>
      </c>
      <c r="B69" s="42" t="s">
        <v>397</v>
      </c>
      <c r="C69" s="34"/>
      <c r="D69" s="45">
        <v>0</v>
      </c>
      <c r="E69" s="45">
        <v>0</v>
      </c>
      <c r="F69" s="33"/>
      <c r="G69" s="34"/>
    </row>
    <row r="70" spans="1:7" ht="18" customHeight="1" x14ac:dyDescent="0.25">
      <c r="A70" s="44" t="s">
        <v>398</v>
      </c>
      <c r="B70" s="42" t="s">
        <v>399</v>
      </c>
      <c r="C70" s="34"/>
      <c r="D70" s="45">
        <v>0</v>
      </c>
      <c r="E70" s="45">
        <v>0</v>
      </c>
      <c r="F70" s="33"/>
      <c r="G70" s="34"/>
    </row>
    <row r="71" spans="1:7" ht="18" customHeight="1" x14ac:dyDescent="0.25">
      <c r="A71" s="41" t="s">
        <v>400</v>
      </c>
      <c r="B71" s="42" t="s">
        <v>401</v>
      </c>
      <c r="C71" s="34"/>
      <c r="D71" s="45">
        <v>0</v>
      </c>
      <c r="E71" s="45">
        <v>0</v>
      </c>
      <c r="F71" s="33"/>
      <c r="G71" s="34"/>
    </row>
    <row r="72" spans="1:7" ht="18" customHeight="1" x14ac:dyDescent="0.25">
      <c r="A72" s="37" t="s">
        <v>402</v>
      </c>
      <c r="B72" s="38" t="s">
        <v>403</v>
      </c>
      <c r="C72" s="40" t="s">
        <v>404</v>
      </c>
      <c r="D72" s="39">
        <f>SUM(D73:D78)</f>
        <v>0</v>
      </c>
      <c r="E72" s="39">
        <f>SUM(E73:E78)</f>
        <v>0</v>
      </c>
      <c r="F72" s="33"/>
      <c r="G72" s="40"/>
    </row>
    <row r="73" spans="1:7" ht="18" customHeight="1" x14ac:dyDescent="0.25">
      <c r="A73" s="41" t="s">
        <v>405</v>
      </c>
      <c r="B73" s="42" t="s">
        <v>406</v>
      </c>
      <c r="C73" s="34"/>
      <c r="D73" s="45">
        <v>0</v>
      </c>
      <c r="E73" s="45">
        <v>0</v>
      </c>
      <c r="F73" s="33"/>
      <c r="G73" s="34"/>
    </row>
    <row r="74" spans="1:7" ht="18" customHeight="1" x14ac:dyDescent="0.25">
      <c r="A74" s="41" t="s">
        <v>407</v>
      </c>
      <c r="B74" s="42" t="s">
        <v>408</v>
      </c>
      <c r="C74" s="34"/>
      <c r="D74" s="45">
        <v>0</v>
      </c>
      <c r="E74" s="45">
        <v>0</v>
      </c>
      <c r="F74" s="33"/>
      <c r="G74" s="34"/>
    </row>
    <row r="75" spans="1:7" ht="18" customHeight="1" x14ac:dyDescent="0.25">
      <c r="A75" s="41" t="s">
        <v>409</v>
      </c>
      <c r="B75" s="42" t="s">
        <v>410</v>
      </c>
      <c r="C75" s="34"/>
      <c r="D75" s="45">
        <v>0</v>
      </c>
      <c r="E75" s="45">
        <v>0</v>
      </c>
      <c r="F75" s="33"/>
      <c r="G75" s="34"/>
    </row>
    <row r="76" spans="1:7" ht="18" customHeight="1" x14ac:dyDescent="0.25">
      <c r="A76" s="41" t="s">
        <v>411</v>
      </c>
      <c r="B76" s="42" t="s">
        <v>412</v>
      </c>
      <c r="C76" s="34"/>
      <c r="D76" s="45">
        <v>0</v>
      </c>
      <c r="E76" s="45">
        <v>0</v>
      </c>
      <c r="F76" s="33"/>
      <c r="G76" s="34"/>
    </row>
    <row r="77" spans="1:7" ht="18" customHeight="1" x14ac:dyDescent="0.25">
      <c r="A77" s="44" t="s">
        <v>413</v>
      </c>
      <c r="B77" s="42" t="s">
        <v>414</v>
      </c>
      <c r="C77" s="34"/>
      <c r="D77" s="45">
        <v>0</v>
      </c>
      <c r="E77" s="45">
        <v>0</v>
      </c>
      <c r="F77" s="33"/>
      <c r="G77" s="34"/>
    </row>
    <row r="78" spans="1:7" ht="18" customHeight="1" x14ac:dyDescent="0.25">
      <c r="A78" s="41" t="s">
        <v>415</v>
      </c>
      <c r="B78" s="42" t="s">
        <v>416</v>
      </c>
      <c r="C78" s="34"/>
      <c r="D78" s="45">
        <v>0</v>
      </c>
      <c r="E78" s="45">
        <v>0</v>
      </c>
      <c r="F78" s="33"/>
      <c r="G78" s="34"/>
    </row>
    <row r="79" spans="1:7" ht="18" customHeight="1" x14ac:dyDescent="0.25">
      <c r="A79" s="35" t="s">
        <v>133</v>
      </c>
      <c r="B79" s="38" t="s">
        <v>134</v>
      </c>
      <c r="C79" s="40" t="s">
        <v>417</v>
      </c>
      <c r="D79" s="39">
        <f>SUM(D80:D83)</f>
        <v>7702671189</v>
      </c>
      <c r="E79" s="39">
        <f>SUM(E80:E83)</f>
        <v>0</v>
      </c>
      <c r="F79" s="33"/>
      <c r="G79" s="40"/>
    </row>
    <row r="80" spans="1:7" ht="18" customHeight="1" x14ac:dyDescent="0.25">
      <c r="A80" s="44" t="s">
        <v>418</v>
      </c>
      <c r="B80" s="42" t="s">
        <v>419</v>
      </c>
      <c r="C80" s="34"/>
      <c r="D80" s="45">
        <v>0</v>
      </c>
      <c r="E80" s="45">
        <v>0</v>
      </c>
      <c r="F80" s="33"/>
      <c r="G80" s="34"/>
    </row>
    <row r="81" spans="1:7" ht="18" customHeight="1" x14ac:dyDescent="0.25">
      <c r="A81" s="44" t="s">
        <v>420</v>
      </c>
      <c r="B81" s="42" t="s">
        <v>421</v>
      </c>
      <c r="C81" s="34"/>
      <c r="D81" s="45">
        <v>0</v>
      </c>
      <c r="E81" s="45">
        <v>0</v>
      </c>
      <c r="F81" s="33"/>
      <c r="G81" s="34"/>
    </row>
    <row r="82" spans="1:7" ht="18" customHeight="1" x14ac:dyDescent="0.25">
      <c r="A82" s="44" t="s">
        <v>422</v>
      </c>
      <c r="B82" s="42" t="s">
        <v>423</v>
      </c>
      <c r="C82" s="34"/>
      <c r="D82" s="45">
        <v>0</v>
      </c>
      <c r="E82" s="45">
        <v>0</v>
      </c>
      <c r="F82" s="33"/>
      <c r="G82" s="34"/>
    </row>
    <row r="83" spans="1:7" ht="18" customHeight="1" x14ac:dyDescent="0.25">
      <c r="A83" s="44" t="s">
        <v>135</v>
      </c>
      <c r="B83" s="42" t="s">
        <v>136</v>
      </c>
      <c r="C83" s="34"/>
      <c r="D83" s="43">
        <v>7702671189</v>
      </c>
      <c r="E83" s="43">
        <v>0</v>
      </c>
      <c r="F83" s="33"/>
      <c r="G83" s="34"/>
    </row>
    <row r="84" spans="1:7" ht="18" customHeight="1" x14ac:dyDescent="0.25">
      <c r="A84" s="35" t="s">
        <v>424</v>
      </c>
      <c r="B84" s="38" t="s">
        <v>425</v>
      </c>
      <c r="C84" s="40" t="s">
        <v>426</v>
      </c>
      <c r="D84" s="39">
        <f>SUM(D85:D87)</f>
        <v>0</v>
      </c>
      <c r="E84" s="39">
        <f>SUM(E85:E87)</f>
        <v>0</v>
      </c>
      <c r="F84" s="33"/>
      <c r="G84" s="40"/>
    </row>
    <row r="85" spans="1:7" ht="18" customHeight="1" x14ac:dyDescent="0.25">
      <c r="A85" s="44" t="s">
        <v>427</v>
      </c>
      <c r="B85" s="42" t="s">
        <v>428</v>
      </c>
      <c r="C85" s="34"/>
      <c r="D85" s="45">
        <v>0</v>
      </c>
      <c r="E85" s="45">
        <v>0</v>
      </c>
      <c r="F85" s="33"/>
      <c r="G85" s="34"/>
    </row>
    <row r="86" spans="1:7" ht="18" customHeight="1" x14ac:dyDescent="0.25">
      <c r="A86" s="44" t="s">
        <v>429</v>
      </c>
      <c r="B86" s="42" t="s">
        <v>430</v>
      </c>
      <c r="C86" s="34"/>
      <c r="D86" s="45">
        <v>0</v>
      </c>
      <c r="E86" s="45">
        <v>0</v>
      </c>
      <c r="F86" s="33"/>
      <c r="G86" s="34"/>
    </row>
    <row r="87" spans="1:7" ht="18" customHeight="1" x14ac:dyDescent="0.25">
      <c r="A87" s="44" t="s">
        <v>431</v>
      </c>
      <c r="B87" s="42" t="s">
        <v>432</v>
      </c>
      <c r="C87" s="34"/>
      <c r="D87" s="45">
        <v>0</v>
      </c>
      <c r="E87" s="45">
        <v>0</v>
      </c>
      <c r="F87" s="33"/>
      <c r="G87" s="34"/>
    </row>
    <row r="88" spans="1:7" ht="18" customHeight="1" x14ac:dyDescent="0.25">
      <c r="A88" s="44"/>
      <c r="B88" s="50" t="s">
        <v>433</v>
      </c>
      <c r="C88" s="34"/>
      <c r="D88" s="49">
        <f>+D84+D79+D72+D62+D54+D48</f>
        <v>8648205454</v>
      </c>
      <c r="E88" s="49">
        <f>+E84+E79+E72+E62+E54+E48</f>
        <v>0</v>
      </c>
      <c r="F88" s="33"/>
      <c r="G88" s="34"/>
    </row>
    <row r="89" spans="1:7" ht="18" customHeight="1" x14ac:dyDescent="0.25">
      <c r="A89" s="44"/>
      <c r="B89" s="51" t="s">
        <v>434</v>
      </c>
      <c r="C89" s="34"/>
      <c r="D89" s="52">
        <f>+D88+D45</f>
        <v>8901378668</v>
      </c>
      <c r="E89" s="52">
        <f>+E88+E45</f>
        <v>0</v>
      </c>
      <c r="F89" s="33"/>
      <c r="G89" s="34"/>
    </row>
    <row r="90" spans="1:7" ht="18" customHeight="1" x14ac:dyDescent="0.25">
      <c r="A90" s="44"/>
      <c r="B90" s="53"/>
      <c r="C90" s="34"/>
      <c r="D90" s="32" t="s">
        <v>435</v>
      </c>
      <c r="E90" s="32" t="s">
        <v>435</v>
      </c>
      <c r="F90" s="28"/>
      <c r="G90" s="34"/>
    </row>
    <row r="91" spans="1:7" ht="18" customHeight="1" x14ac:dyDescent="0.25">
      <c r="A91" s="44"/>
      <c r="B91" s="53"/>
      <c r="C91" s="34"/>
      <c r="D91" s="32" t="s">
        <v>435</v>
      </c>
      <c r="E91" s="32" t="s">
        <v>435</v>
      </c>
      <c r="F91" s="28"/>
      <c r="G91" s="34"/>
    </row>
    <row r="92" spans="1:7" ht="18" customHeight="1" x14ac:dyDescent="0.25">
      <c r="A92" s="44"/>
      <c r="B92" s="53"/>
      <c r="C92" s="34"/>
      <c r="D92" s="32" t="s">
        <v>435</v>
      </c>
      <c r="E92" s="32" t="s">
        <v>435</v>
      </c>
      <c r="F92" s="28"/>
      <c r="G92" s="34"/>
    </row>
    <row r="93" spans="1:7" ht="18" customHeight="1" x14ac:dyDescent="0.25">
      <c r="A93" s="44"/>
      <c r="B93" s="42"/>
      <c r="C93" s="34"/>
      <c r="D93" s="32" t="s">
        <v>435</v>
      </c>
      <c r="E93" s="32" t="s">
        <v>435</v>
      </c>
      <c r="F93" s="28"/>
      <c r="G93" s="34"/>
    </row>
    <row r="94" spans="1:7" ht="18" customHeight="1" x14ac:dyDescent="0.25">
      <c r="A94" s="54" t="s">
        <v>139</v>
      </c>
      <c r="B94" s="48" t="s">
        <v>140</v>
      </c>
      <c r="C94" s="31"/>
      <c r="D94" s="32"/>
      <c r="E94" s="32"/>
      <c r="F94" s="28"/>
      <c r="G94" s="34"/>
    </row>
    <row r="95" spans="1:7" ht="18" customHeight="1" x14ac:dyDescent="0.25">
      <c r="A95" s="35" t="s">
        <v>141</v>
      </c>
      <c r="B95" s="48" t="s">
        <v>142</v>
      </c>
      <c r="C95" s="31"/>
      <c r="D95" s="32"/>
      <c r="E95" s="32"/>
      <c r="F95" s="28"/>
      <c r="G95" s="34"/>
    </row>
    <row r="96" spans="1:7" ht="18" customHeight="1" x14ac:dyDescent="0.25">
      <c r="A96" s="35" t="s">
        <v>143</v>
      </c>
      <c r="B96" s="38" t="s">
        <v>144</v>
      </c>
      <c r="C96" s="40" t="s">
        <v>436</v>
      </c>
      <c r="D96" s="39">
        <f>SUM(D97:D106)</f>
        <v>2727096</v>
      </c>
      <c r="E96" s="39">
        <f>SUM(E97:E106)</f>
        <v>0</v>
      </c>
      <c r="F96" s="28"/>
      <c r="G96" s="40"/>
    </row>
    <row r="97" spans="1:7" ht="18" customHeight="1" x14ac:dyDescent="0.25">
      <c r="A97" s="44" t="s">
        <v>437</v>
      </c>
      <c r="B97" s="42" t="s">
        <v>438</v>
      </c>
      <c r="C97" s="34"/>
      <c r="D97" s="45">
        <v>0</v>
      </c>
      <c r="E97" s="45">
        <v>0</v>
      </c>
      <c r="F97" s="33"/>
      <c r="G97" s="34"/>
    </row>
    <row r="98" spans="1:7" ht="18" customHeight="1" x14ac:dyDescent="0.25">
      <c r="A98" s="44" t="s">
        <v>145</v>
      </c>
      <c r="B98" s="42" t="s">
        <v>146</v>
      </c>
      <c r="C98" s="34"/>
      <c r="D98" s="45">
        <v>0</v>
      </c>
      <c r="E98" s="45">
        <v>0</v>
      </c>
      <c r="F98" s="33"/>
      <c r="G98" s="34"/>
    </row>
    <row r="99" spans="1:7" ht="18" customHeight="1" x14ac:dyDescent="0.25">
      <c r="A99" s="44" t="s">
        <v>153</v>
      </c>
      <c r="B99" s="42" t="s">
        <v>154</v>
      </c>
      <c r="C99" s="34"/>
      <c r="D99" s="45">
        <v>113413</v>
      </c>
      <c r="E99" s="45">
        <v>0</v>
      </c>
      <c r="F99" s="33"/>
      <c r="G99" s="34"/>
    </row>
    <row r="100" spans="1:7" ht="18" customHeight="1" x14ac:dyDescent="0.25">
      <c r="A100" s="44" t="s">
        <v>439</v>
      </c>
      <c r="B100" s="42" t="s">
        <v>440</v>
      </c>
      <c r="C100" s="34"/>
      <c r="D100" s="45">
        <v>2613683</v>
      </c>
      <c r="E100" s="45">
        <v>0</v>
      </c>
      <c r="F100" s="33"/>
      <c r="G100" s="34"/>
    </row>
    <row r="101" spans="1:7" ht="18" customHeight="1" x14ac:dyDescent="0.25">
      <c r="A101" s="44" t="s">
        <v>441</v>
      </c>
      <c r="B101" s="42" t="s">
        <v>442</v>
      </c>
      <c r="C101" s="34"/>
      <c r="D101" s="45">
        <v>0</v>
      </c>
      <c r="E101" s="45">
        <v>0</v>
      </c>
      <c r="F101" s="33"/>
      <c r="G101" s="34"/>
    </row>
    <row r="102" spans="1:7" ht="18" customHeight="1" x14ac:dyDescent="0.25">
      <c r="A102" s="44" t="s">
        <v>443</v>
      </c>
      <c r="B102" s="42" t="s">
        <v>444</v>
      </c>
      <c r="C102" s="34"/>
      <c r="D102" s="45">
        <v>0</v>
      </c>
      <c r="E102" s="45">
        <v>0</v>
      </c>
      <c r="F102" s="33"/>
      <c r="G102" s="34"/>
    </row>
    <row r="103" spans="1:7" ht="18" customHeight="1" x14ac:dyDescent="0.25">
      <c r="A103" s="44" t="s">
        <v>445</v>
      </c>
      <c r="B103" s="42" t="s">
        <v>446</v>
      </c>
      <c r="C103" s="34"/>
      <c r="D103" s="45">
        <v>0</v>
      </c>
      <c r="E103" s="45">
        <v>0</v>
      </c>
      <c r="F103" s="33"/>
      <c r="G103" s="34"/>
    </row>
    <row r="104" spans="1:7" ht="18" customHeight="1" x14ac:dyDescent="0.25">
      <c r="A104" s="44" t="s">
        <v>447</v>
      </c>
      <c r="B104" s="42" t="s">
        <v>448</v>
      </c>
      <c r="C104" s="34"/>
      <c r="D104" s="45">
        <v>0</v>
      </c>
      <c r="E104" s="45">
        <v>0</v>
      </c>
      <c r="F104" s="33"/>
      <c r="G104" s="34"/>
    </row>
    <row r="105" spans="1:7" ht="18" customHeight="1" x14ac:dyDescent="0.25">
      <c r="A105" s="55" t="s">
        <v>449</v>
      </c>
      <c r="B105" s="42" t="s">
        <v>450</v>
      </c>
      <c r="C105" s="34"/>
      <c r="D105" s="45">
        <v>0</v>
      </c>
      <c r="E105" s="45">
        <v>0</v>
      </c>
      <c r="F105" s="33"/>
      <c r="G105" s="34"/>
    </row>
    <row r="106" spans="1:7" ht="18" customHeight="1" x14ac:dyDescent="0.25">
      <c r="A106" s="44" t="s">
        <v>451</v>
      </c>
      <c r="B106" s="42" t="s">
        <v>452</v>
      </c>
      <c r="C106" s="34"/>
      <c r="D106" s="45">
        <v>0</v>
      </c>
      <c r="E106" s="45">
        <v>0</v>
      </c>
      <c r="F106" s="33"/>
      <c r="G106" s="34"/>
    </row>
    <row r="107" spans="1:7" ht="18" customHeight="1" x14ac:dyDescent="0.25">
      <c r="A107" s="35" t="s">
        <v>453</v>
      </c>
      <c r="B107" s="38" t="s">
        <v>454</v>
      </c>
      <c r="C107" s="40" t="s">
        <v>455</v>
      </c>
      <c r="D107" s="39">
        <f>SUM(D108:D112)</f>
        <v>0</v>
      </c>
      <c r="E107" s="39">
        <f>SUM(E108:E112)</f>
        <v>0</v>
      </c>
      <c r="F107" s="28"/>
      <c r="G107" s="40"/>
    </row>
    <row r="108" spans="1:7" ht="18" customHeight="1" x14ac:dyDescent="0.25">
      <c r="A108" s="44" t="s">
        <v>456</v>
      </c>
      <c r="B108" s="42" t="s">
        <v>457</v>
      </c>
      <c r="C108" s="34"/>
      <c r="D108" s="45">
        <v>0</v>
      </c>
      <c r="E108" s="45">
        <v>0</v>
      </c>
      <c r="F108" s="33"/>
      <c r="G108" s="34"/>
    </row>
    <row r="109" spans="1:7" ht="18" customHeight="1" x14ac:dyDescent="0.25">
      <c r="A109" s="44" t="s">
        <v>458</v>
      </c>
      <c r="B109" s="42" t="s">
        <v>459</v>
      </c>
      <c r="C109" s="34"/>
      <c r="D109" s="45">
        <v>0</v>
      </c>
      <c r="E109" s="45">
        <v>0</v>
      </c>
      <c r="F109" s="33"/>
      <c r="G109" s="34"/>
    </row>
    <row r="110" spans="1:7" ht="18" customHeight="1" x14ac:dyDescent="0.25">
      <c r="A110" s="44" t="s">
        <v>460</v>
      </c>
      <c r="B110" s="42" t="s">
        <v>461</v>
      </c>
      <c r="C110" s="34"/>
      <c r="D110" s="45">
        <v>0</v>
      </c>
      <c r="E110" s="45">
        <v>0</v>
      </c>
      <c r="F110" s="33"/>
      <c r="G110" s="34"/>
    </row>
    <row r="111" spans="1:7" ht="18" customHeight="1" x14ac:dyDescent="0.25">
      <c r="A111" s="44" t="s">
        <v>462</v>
      </c>
      <c r="B111" s="42" t="s">
        <v>463</v>
      </c>
      <c r="C111" s="34"/>
      <c r="D111" s="45">
        <v>0</v>
      </c>
      <c r="E111" s="45">
        <v>0</v>
      </c>
      <c r="F111" s="33"/>
      <c r="G111" s="34"/>
    </row>
    <row r="112" spans="1:7" ht="18" customHeight="1" x14ac:dyDescent="0.25">
      <c r="A112" s="44" t="s">
        <v>464</v>
      </c>
      <c r="B112" s="42" t="s">
        <v>465</v>
      </c>
      <c r="C112" s="34"/>
      <c r="D112" s="45">
        <v>0</v>
      </c>
      <c r="E112" s="45">
        <v>0</v>
      </c>
      <c r="F112" s="33"/>
      <c r="G112" s="34"/>
    </row>
    <row r="113" spans="1:7" ht="18" customHeight="1" x14ac:dyDescent="0.25">
      <c r="A113" s="35" t="s">
        <v>466</v>
      </c>
      <c r="B113" s="38" t="s">
        <v>467</v>
      </c>
      <c r="C113" s="40" t="s">
        <v>468</v>
      </c>
      <c r="D113" s="39">
        <f>SUM(D114:D117)</f>
        <v>109622691</v>
      </c>
      <c r="E113" s="39">
        <f>SUM(E114:E117)</f>
        <v>0</v>
      </c>
      <c r="F113" s="28"/>
      <c r="G113" s="40"/>
    </row>
    <row r="114" spans="1:7" ht="18" customHeight="1" x14ac:dyDescent="0.25">
      <c r="A114" s="44" t="s">
        <v>469</v>
      </c>
      <c r="B114" s="42" t="s">
        <v>470</v>
      </c>
      <c r="C114" s="34"/>
      <c r="D114" s="45">
        <v>0</v>
      </c>
      <c r="E114" s="45">
        <v>0</v>
      </c>
      <c r="F114" s="33"/>
      <c r="G114" s="34"/>
    </row>
    <row r="115" spans="1:7" ht="18" customHeight="1" x14ac:dyDescent="0.25">
      <c r="A115" s="44" t="s">
        <v>471</v>
      </c>
      <c r="B115" s="42" t="s">
        <v>472</v>
      </c>
      <c r="C115" s="34"/>
      <c r="D115" s="45">
        <v>0</v>
      </c>
      <c r="E115" s="45">
        <v>0</v>
      </c>
      <c r="F115" s="33"/>
      <c r="G115" s="34"/>
    </row>
    <row r="116" spans="1:7" ht="18" customHeight="1" x14ac:dyDescent="0.25">
      <c r="A116" s="44" t="s">
        <v>175</v>
      </c>
      <c r="B116" s="42" t="s">
        <v>473</v>
      </c>
      <c r="C116" s="34"/>
      <c r="D116" s="45">
        <v>109622691</v>
      </c>
      <c r="E116" s="45">
        <v>0</v>
      </c>
      <c r="F116" s="33"/>
      <c r="G116" s="34"/>
    </row>
    <row r="117" spans="1:7" ht="18" customHeight="1" x14ac:dyDescent="0.25">
      <c r="A117" s="44" t="s">
        <v>474</v>
      </c>
      <c r="B117" s="42" t="s">
        <v>475</v>
      </c>
      <c r="C117" s="34"/>
      <c r="D117" s="45">
        <v>0</v>
      </c>
      <c r="E117" s="45">
        <v>0</v>
      </c>
      <c r="F117" s="33"/>
      <c r="G117" s="34"/>
    </row>
    <row r="118" spans="1:7" ht="18" customHeight="1" x14ac:dyDescent="0.25">
      <c r="A118" s="35" t="s">
        <v>476</v>
      </c>
      <c r="B118" s="38" t="s">
        <v>477</v>
      </c>
      <c r="C118" s="40" t="s">
        <v>478</v>
      </c>
      <c r="D118" s="39">
        <f>SUM(D119:D120)</f>
        <v>0</v>
      </c>
      <c r="E118" s="39">
        <f>SUM(E119:E120)</f>
        <v>0</v>
      </c>
      <c r="F118" s="28"/>
      <c r="G118" s="40"/>
    </row>
    <row r="119" spans="1:7" ht="18" customHeight="1" x14ac:dyDescent="0.25">
      <c r="A119" s="44" t="s">
        <v>184</v>
      </c>
      <c r="B119" s="42" t="s">
        <v>479</v>
      </c>
      <c r="C119" s="34"/>
      <c r="D119" s="45">
        <v>0</v>
      </c>
      <c r="E119" s="45">
        <v>0</v>
      </c>
      <c r="F119" s="33"/>
      <c r="G119" s="34"/>
    </row>
    <row r="120" spans="1:7" ht="18" customHeight="1" x14ac:dyDescent="0.25">
      <c r="A120" s="44" t="s">
        <v>480</v>
      </c>
      <c r="B120" s="42" t="s">
        <v>481</v>
      </c>
      <c r="C120" s="34"/>
      <c r="D120" s="45">
        <v>0</v>
      </c>
      <c r="E120" s="45">
        <v>0</v>
      </c>
      <c r="F120" s="33"/>
      <c r="G120" s="34"/>
    </row>
    <row r="121" spans="1:7" ht="18" customHeight="1" x14ac:dyDescent="0.25">
      <c r="A121" s="35" t="s">
        <v>190</v>
      </c>
      <c r="B121" s="38" t="s">
        <v>191</v>
      </c>
      <c r="C121" s="40" t="s">
        <v>482</v>
      </c>
      <c r="D121" s="39">
        <f>SUM(D122:D124)</f>
        <v>0</v>
      </c>
      <c r="E121" s="39">
        <f>SUM(E122:E124)</f>
        <v>0</v>
      </c>
      <c r="F121" s="28"/>
      <c r="G121" s="40"/>
    </row>
    <row r="122" spans="1:7" ht="18" customHeight="1" x14ac:dyDescent="0.25">
      <c r="A122" s="44" t="s">
        <v>483</v>
      </c>
      <c r="B122" s="42" t="s">
        <v>484</v>
      </c>
      <c r="C122" s="34"/>
      <c r="D122" s="45">
        <v>0</v>
      </c>
      <c r="E122" s="45">
        <v>0</v>
      </c>
      <c r="F122" s="33"/>
      <c r="G122" s="34"/>
    </row>
    <row r="123" spans="1:7" ht="18" customHeight="1" x14ac:dyDescent="0.25">
      <c r="A123" s="46" t="s">
        <v>192</v>
      </c>
      <c r="B123" s="42" t="s">
        <v>193</v>
      </c>
      <c r="C123" s="34"/>
      <c r="D123" s="45">
        <v>0</v>
      </c>
      <c r="E123" s="45">
        <v>0</v>
      </c>
      <c r="F123" s="33"/>
      <c r="G123" s="34"/>
    </row>
    <row r="124" spans="1:7" ht="18" customHeight="1" x14ac:dyDescent="0.25">
      <c r="A124" s="44" t="s">
        <v>485</v>
      </c>
      <c r="B124" s="42" t="s">
        <v>486</v>
      </c>
      <c r="C124" s="34"/>
      <c r="D124" s="45">
        <v>0</v>
      </c>
      <c r="E124" s="45">
        <v>0</v>
      </c>
      <c r="F124" s="33"/>
      <c r="G124" s="34"/>
    </row>
    <row r="125" spans="1:7" ht="18" customHeight="1" x14ac:dyDescent="0.25">
      <c r="A125" s="44"/>
      <c r="B125" s="48" t="s">
        <v>487</v>
      </c>
      <c r="C125" s="34"/>
      <c r="D125" s="49">
        <f>+D121+D118+D113+D107+D96</f>
        <v>112349787</v>
      </c>
      <c r="E125" s="49">
        <f>+E121+E118+E113+E107+E96</f>
        <v>0</v>
      </c>
      <c r="F125" s="28"/>
      <c r="G125" s="34"/>
    </row>
    <row r="126" spans="1:7" ht="18" customHeight="1" x14ac:dyDescent="0.25">
      <c r="A126" s="44"/>
      <c r="B126" s="42"/>
      <c r="C126" s="34"/>
      <c r="D126" s="32"/>
      <c r="E126" s="32"/>
      <c r="F126" s="28"/>
      <c r="G126" s="34"/>
    </row>
    <row r="127" spans="1:7" ht="18" customHeight="1" x14ac:dyDescent="0.25">
      <c r="A127" s="35" t="s">
        <v>488</v>
      </c>
      <c r="B127" s="48" t="s">
        <v>489</v>
      </c>
      <c r="C127" s="34"/>
      <c r="D127" s="32"/>
      <c r="E127" s="32"/>
      <c r="F127" s="56"/>
      <c r="G127" s="34"/>
    </row>
    <row r="128" spans="1:7" ht="18" customHeight="1" x14ac:dyDescent="0.25">
      <c r="A128" s="35" t="s">
        <v>490</v>
      </c>
      <c r="B128" s="57" t="s">
        <v>491</v>
      </c>
      <c r="C128" s="40" t="s">
        <v>492</v>
      </c>
      <c r="D128" s="39">
        <f>SUM(D129:D135)</f>
        <v>0</v>
      </c>
      <c r="E128" s="39">
        <f>SUM(E129:E135)</f>
        <v>0</v>
      </c>
      <c r="F128" s="28"/>
      <c r="G128" s="40"/>
    </row>
    <row r="129" spans="1:7" ht="18" customHeight="1" x14ac:dyDescent="0.25">
      <c r="A129" s="44" t="s">
        <v>493</v>
      </c>
      <c r="B129" s="42" t="s">
        <v>494</v>
      </c>
      <c r="C129" s="34"/>
      <c r="D129" s="45">
        <v>0</v>
      </c>
      <c r="E129" s="45">
        <v>0</v>
      </c>
      <c r="F129" s="33"/>
      <c r="G129" s="34"/>
    </row>
    <row r="130" spans="1:7" ht="18" customHeight="1" x14ac:dyDescent="0.25">
      <c r="A130" s="44" t="s">
        <v>495</v>
      </c>
      <c r="B130" s="42" t="s">
        <v>496</v>
      </c>
      <c r="C130" s="34"/>
      <c r="D130" s="45">
        <v>0</v>
      </c>
      <c r="E130" s="45">
        <v>0</v>
      </c>
      <c r="F130" s="33"/>
      <c r="G130" s="34"/>
    </row>
    <row r="131" spans="1:7" ht="18" customHeight="1" x14ac:dyDescent="0.25">
      <c r="A131" s="44" t="s">
        <v>497</v>
      </c>
      <c r="B131" s="42" t="s">
        <v>498</v>
      </c>
      <c r="C131" s="34"/>
      <c r="D131" s="45">
        <v>0</v>
      </c>
      <c r="E131" s="45">
        <v>0</v>
      </c>
      <c r="F131" s="33"/>
      <c r="G131" s="34"/>
    </row>
    <row r="132" spans="1:7" ht="18" customHeight="1" x14ac:dyDescent="0.25">
      <c r="A132" s="44" t="s">
        <v>499</v>
      </c>
      <c r="B132" s="42" t="s">
        <v>500</v>
      </c>
      <c r="C132" s="34"/>
      <c r="D132" s="45">
        <v>0</v>
      </c>
      <c r="E132" s="45">
        <v>0</v>
      </c>
      <c r="F132" s="33"/>
      <c r="G132" s="34"/>
    </row>
    <row r="133" spans="1:7" ht="18" customHeight="1" x14ac:dyDescent="0.25">
      <c r="A133" s="44" t="s">
        <v>501</v>
      </c>
      <c r="B133" s="42" t="s">
        <v>502</v>
      </c>
      <c r="C133" s="34"/>
      <c r="D133" s="45">
        <v>0</v>
      </c>
      <c r="E133" s="45">
        <v>0</v>
      </c>
      <c r="F133" s="33"/>
      <c r="G133" s="34"/>
    </row>
    <row r="134" spans="1:7" ht="18" customHeight="1" x14ac:dyDescent="0.25">
      <c r="A134" s="44" t="s">
        <v>503</v>
      </c>
      <c r="B134" s="42" t="s">
        <v>504</v>
      </c>
      <c r="C134" s="34"/>
      <c r="D134" s="45">
        <v>0</v>
      </c>
      <c r="E134" s="45">
        <v>0</v>
      </c>
      <c r="F134" s="33"/>
      <c r="G134" s="34"/>
    </row>
    <row r="135" spans="1:7" ht="18" customHeight="1" x14ac:dyDescent="0.25">
      <c r="A135" s="44" t="s">
        <v>505</v>
      </c>
      <c r="B135" s="42" t="s">
        <v>506</v>
      </c>
      <c r="C135" s="34"/>
      <c r="D135" s="45">
        <v>0</v>
      </c>
      <c r="E135" s="45">
        <v>0</v>
      </c>
      <c r="F135" s="33"/>
      <c r="G135" s="34"/>
    </row>
    <row r="136" spans="1:7" ht="18" customHeight="1" x14ac:dyDescent="0.25">
      <c r="A136" s="35" t="s">
        <v>507</v>
      </c>
      <c r="B136" s="38" t="s">
        <v>508</v>
      </c>
      <c r="C136" s="40" t="s">
        <v>509</v>
      </c>
      <c r="D136" s="39">
        <f>SUM(D137:D139)</f>
        <v>0</v>
      </c>
      <c r="E136" s="39">
        <f>SUM(E137:E139)</f>
        <v>0</v>
      </c>
      <c r="F136" s="28"/>
      <c r="G136" s="40"/>
    </row>
    <row r="137" spans="1:7" ht="18" customHeight="1" x14ac:dyDescent="0.25">
      <c r="A137" s="44" t="s">
        <v>510</v>
      </c>
      <c r="B137" s="42" t="s">
        <v>511</v>
      </c>
      <c r="C137" s="34"/>
      <c r="D137" s="45">
        <v>0</v>
      </c>
      <c r="E137" s="45">
        <v>0</v>
      </c>
      <c r="F137" s="33"/>
      <c r="G137" s="34"/>
    </row>
    <row r="138" spans="1:7" ht="18" customHeight="1" x14ac:dyDescent="0.25">
      <c r="A138" s="44" t="s">
        <v>512</v>
      </c>
      <c r="B138" s="42" t="s">
        <v>513</v>
      </c>
      <c r="C138" s="34"/>
      <c r="D138" s="45">
        <v>0</v>
      </c>
      <c r="E138" s="45">
        <v>0</v>
      </c>
      <c r="F138" s="33"/>
      <c r="G138" s="34"/>
    </row>
    <row r="139" spans="1:7" ht="18" customHeight="1" x14ac:dyDescent="0.25">
      <c r="A139" s="44" t="s">
        <v>514</v>
      </c>
      <c r="B139" s="42" t="s">
        <v>515</v>
      </c>
      <c r="C139" s="34"/>
      <c r="D139" s="45">
        <v>0</v>
      </c>
      <c r="E139" s="45">
        <v>0</v>
      </c>
      <c r="F139" s="33"/>
      <c r="G139" s="34"/>
    </row>
    <row r="140" spans="1:7" ht="18" customHeight="1" x14ac:dyDescent="0.25">
      <c r="A140" s="35" t="s">
        <v>516</v>
      </c>
      <c r="B140" s="38" t="s">
        <v>467</v>
      </c>
      <c r="C140" s="40" t="s">
        <v>517</v>
      </c>
      <c r="D140" s="39">
        <f>SUM(D141:D142)</f>
        <v>0</v>
      </c>
      <c r="E140" s="39">
        <f>SUM(E141:E142)</f>
        <v>0</v>
      </c>
      <c r="F140" s="28"/>
      <c r="G140" s="40"/>
    </row>
    <row r="141" spans="1:7" ht="18" customHeight="1" x14ac:dyDescent="0.25">
      <c r="A141" s="44" t="s">
        <v>518</v>
      </c>
      <c r="B141" s="42" t="s">
        <v>470</v>
      </c>
      <c r="C141" s="34"/>
      <c r="D141" s="45">
        <v>0</v>
      </c>
      <c r="E141" s="45">
        <v>0</v>
      </c>
      <c r="F141" s="33"/>
      <c r="G141" s="34"/>
    </row>
    <row r="142" spans="1:7" ht="18" customHeight="1" x14ac:dyDescent="0.25">
      <c r="A142" s="44" t="s">
        <v>519</v>
      </c>
      <c r="B142" s="42" t="s">
        <v>475</v>
      </c>
      <c r="C142" s="34"/>
      <c r="D142" s="45">
        <v>0</v>
      </c>
      <c r="E142" s="45">
        <v>0</v>
      </c>
      <c r="F142" s="33"/>
      <c r="G142" s="34"/>
    </row>
    <row r="143" spans="1:7" ht="18" customHeight="1" x14ac:dyDescent="0.25">
      <c r="A143" s="35" t="s">
        <v>520</v>
      </c>
      <c r="B143" s="38" t="s">
        <v>521</v>
      </c>
      <c r="C143" s="40" t="s">
        <v>522</v>
      </c>
      <c r="D143" s="39">
        <f>SUM(D144:D145)</f>
        <v>945534264</v>
      </c>
      <c r="E143" s="39">
        <f>SUM(E144:E145)</f>
        <v>0</v>
      </c>
      <c r="F143" s="28"/>
      <c r="G143" s="40"/>
    </row>
    <row r="144" spans="1:7" ht="18" customHeight="1" x14ac:dyDescent="0.25">
      <c r="A144" s="44" t="s">
        <v>523</v>
      </c>
      <c r="B144" s="42" t="s">
        <v>524</v>
      </c>
      <c r="C144" s="34"/>
      <c r="D144" s="45">
        <v>945534264</v>
      </c>
      <c r="E144" s="45">
        <v>0</v>
      </c>
      <c r="F144" s="33"/>
      <c r="G144" s="34"/>
    </row>
    <row r="145" spans="1:7" ht="18" customHeight="1" x14ac:dyDescent="0.25">
      <c r="A145" s="44" t="s">
        <v>525</v>
      </c>
      <c r="B145" s="42" t="s">
        <v>526</v>
      </c>
      <c r="C145" s="34"/>
      <c r="D145" s="45">
        <v>0</v>
      </c>
      <c r="E145" s="45">
        <v>0</v>
      </c>
      <c r="F145" s="33"/>
      <c r="G145" s="34"/>
    </row>
    <row r="146" spans="1:7" ht="18" customHeight="1" x14ac:dyDescent="0.25">
      <c r="A146" s="35" t="s">
        <v>527</v>
      </c>
      <c r="B146" s="38" t="s">
        <v>528</v>
      </c>
      <c r="C146" s="40" t="s">
        <v>529</v>
      </c>
      <c r="D146" s="39">
        <f>SUM(D147:D149)</f>
        <v>481551</v>
      </c>
      <c r="E146" s="39">
        <f>SUM(E147:E149)</f>
        <v>0</v>
      </c>
      <c r="F146" s="28"/>
      <c r="G146" s="40"/>
    </row>
    <row r="147" spans="1:7" ht="18" customHeight="1" x14ac:dyDescent="0.25">
      <c r="A147" s="44" t="s">
        <v>530</v>
      </c>
      <c r="B147" s="42" t="s">
        <v>531</v>
      </c>
      <c r="C147" s="34"/>
      <c r="D147" s="45">
        <v>0</v>
      </c>
      <c r="E147" s="45">
        <v>0</v>
      </c>
      <c r="F147" s="33"/>
      <c r="G147" s="34"/>
    </row>
    <row r="148" spans="1:7" ht="18" customHeight="1" x14ac:dyDescent="0.25">
      <c r="A148" s="46" t="s">
        <v>532</v>
      </c>
      <c r="B148" s="42" t="s">
        <v>533</v>
      </c>
      <c r="C148" s="34"/>
      <c r="D148" s="45">
        <v>481551</v>
      </c>
      <c r="E148" s="45">
        <v>0</v>
      </c>
      <c r="F148" s="33"/>
      <c r="G148" s="34"/>
    </row>
    <row r="149" spans="1:7" ht="18" customHeight="1" x14ac:dyDescent="0.25">
      <c r="A149" s="44" t="s">
        <v>534</v>
      </c>
      <c r="B149" s="42" t="s">
        <v>535</v>
      </c>
      <c r="C149" s="34"/>
      <c r="D149" s="45">
        <v>0</v>
      </c>
      <c r="E149" s="45">
        <v>0</v>
      </c>
      <c r="F149" s="33"/>
      <c r="G149" s="34"/>
    </row>
    <row r="150" spans="1:7" ht="18" customHeight="1" x14ac:dyDescent="0.25">
      <c r="A150" s="44"/>
      <c r="B150" s="48" t="s">
        <v>536</v>
      </c>
      <c r="C150" s="34"/>
      <c r="D150" s="49">
        <f>+D146+D143+D140+D136+D128</f>
        <v>946015815</v>
      </c>
      <c r="E150" s="49">
        <f>+E146+E143+E140+E136+E128</f>
        <v>0</v>
      </c>
      <c r="F150" s="28"/>
      <c r="G150" s="34"/>
    </row>
    <row r="151" spans="1:7" ht="18" customHeight="1" x14ac:dyDescent="0.25">
      <c r="A151" s="44"/>
      <c r="B151" s="48" t="s">
        <v>537</v>
      </c>
      <c r="C151" s="34"/>
      <c r="D151" s="49">
        <f>+D150+D125</f>
        <v>1058365602</v>
      </c>
      <c r="E151" s="49">
        <f>+E150+E125</f>
        <v>0</v>
      </c>
      <c r="F151" s="28"/>
      <c r="G151" s="34"/>
    </row>
    <row r="152" spans="1:7" ht="18" customHeight="1" x14ac:dyDescent="0.25">
      <c r="A152" s="44"/>
      <c r="B152" s="42"/>
      <c r="C152" s="34"/>
      <c r="D152" s="32"/>
      <c r="E152" s="32"/>
      <c r="F152" s="56"/>
      <c r="G152" s="34"/>
    </row>
    <row r="153" spans="1:7" ht="18" customHeight="1" x14ac:dyDescent="0.25">
      <c r="A153" s="44"/>
      <c r="B153" s="42"/>
      <c r="C153" s="34"/>
      <c r="D153" s="32"/>
      <c r="E153" s="32"/>
      <c r="F153" s="56"/>
      <c r="G153" s="34"/>
    </row>
    <row r="154" spans="1:7" ht="18" customHeight="1" x14ac:dyDescent="0.25">
      <c r="A154" s="44"/>
      <c r="B154" s="42"/>
      <c r="C154" s="34"/>
      <c r="D154" s="32"/>
      <c r="E154" s="32"/>
      <c r="F154" s="56"/>
      <c r="G154" s="34"/>
    </row>
    <row r="155" spans="1:7" ht="18" customHeight="1" x14ac:dyDescent="0.25">
      <c r="A155" s="54" t="s">
        <v>201</v>
      </c>
      <c r="B155" s="48" t="s">
        <v>202</v>
      </c>
      <c r="C155" s="31"/>
      <c r="D155" s="32"/>
      <c r="E155" s="32"/>
      <c r="F155" s="56"/>
      <c r="G155" s="34"/>
    </row>
    <row r="156" spans="1:7" ht="18" customHeight="1" x14ac:dyDescent="0.25">
      <c r="A156" s="35" t="s">
        <v>203</v>
      </c>
      <c r="B156" s="48" t="s">
        <v>204</v>
      </c>
      <c r="C156" s="34"/>
      <c r="D156" s="32"/>
      <c r="E156" s="32"/>
      <c r="F156" s="56"/>
      <c r="G156" s="34"/>
    </row>
    <row r="157" spans="1:7" ht="18" customHeight="1" x14ac:dyDescent="0.25">
      <c r="A157" s="35" t="s">
        <v>205</v>
      </c>
      <c r="B157" s="38" t="s">
        <v>206</v>
      </c>
      <c r="C157" s="40" t="s">
        <v>538</v>
      </c>
      <c r="D157" s="39">
        <f>SUM(D158:D159)</f>
        <v>9832507753</v>
      </c>
      <c r="E157" s="39">
        <f>SUM(E158:E159)</f>
        <v>0</v>
      </c>
      <c r="F157" s="28"/>
      <c r="G157" s="40"/>
    </row>
    <row r="158" spans="1:7" ht="18" customHeight="1" x14ac:dyDescent="0.25">
      <c r="A158" s="44" t="s">
        <v>539</v>
      </c>
      <c r="B158" s="42" t="s">
        <v>208</v>
      </c>
      <c r="C158" s="34"/>
      <c r="D158" s="45">
        <v>853472087</v>
      </c>
      <c r="E158" s="43">
        <v>0</v>
      </c>
      <c r="F158" s="33"/>
      <c r="G158" s="34"/>
    </row>
    <row r="159" spans="1:7" ht="18" customHeight="1" x14ac:dyDescent="0.25">
      <c r="A159" s="44" t="s">
        <v>210</v>
      </c>
      <c r="B159" s="42" t="s">
        <v>211</v>
      </c>
      <c r="C159" s="34"/>
      <c r="D159" s="45">
        <v>8979035666</v>
      </c>
      <c r="E159" s="45">
        <v>0</v>
      </c>
      <c r="F159" s="33"/>
      <c r="G159" s="34"/>
    </row>
    <row r="160" spans="1:7" ht="18" customHeight="1" x14ac:dyDescent="0.25">
      <c r="A160" s="35" t="s">
        <v>540</v>
      </c>
      <c r="B160" s="38" t="s">
        <v>541</v>
      </c>
      <c r="C160" s="40" t="s">
        <v>542</v>
      </c>
      <c r="D160" s="39">
        <f>SUM(D161:D162)</f>
        <v>0</v>
      </c>
      <c r="E160" s="39">
        <f>SUM(E161:E162)</f>
        <v>0</v>
      </c>
      <c r="F160" s="28"/>
      <c r="G160" s="40"/>
    </row>
    <row r="161" spans="1:7" ht="18" customHeight="1" x14ac:dyDescent="0.25">
      <c r="A161" s="44" t="s">
        <v>543</v>
      </c>
      <c r="B161" s="42" t="s">
        <v>544</v>
      </c>
      <c r="C161" s="34"/>
      <c r="D161" s="45">
        <v>0</v>
      </c>
      <c r="E161" s="45">
        <v>0</v>
      </c>
      <c r="F161" s="33"/>
      <c r="G161" s="34"/>
    </row>
    <row r="162" spans="1:7" ht="18" customHeight="1" x14ac:dyDescent="0.25">
      <c r="A162" s="44" t="s">
        <v>545</v>
      </c>
      <c r="B162" s="42" t="s">
        <v>546</v>
      </c>
      <c r="C162" s="34"/>
      <c r="D162" s="45">
        <v>0</v>
      </c>
      <c r="E162" s="45">
        <v>0</v>
      </c>
      <c r="F162" s="33"/>
      <c r="G162" s="34"/>
    </row>
    <row r="163" spans="1:7" ht="18" customHeight="1" x14ac:dyDescent="0.25">
      <c r="A163" s="35" t="s">
        <v>547</v>
      </c>
      <c r="B163" s="38" t="s">
        <v>548</v>
      </c>
      <c r="C163" s="40" t="s">
        <v>549</v>
      </c>
      <c r="D163" s="39">
        <f>SUM(D164:D165)</f>
        <v>0</v>
      </c>
      <c r="E163" s="39">
        <f>SUM(E164:E165)</f>
        <v>0</v>
      </c>
      <c r="F163" s="28"/>
      <c r="G163" s="40"/>
    </row>
    <row r="164" spans="1:7" ht="18" customHeight="1" x14ac:dyDescent="0.25">
      <c r="A164" s="44" t="s">
        <v>550</v>
      </c>
      <c r="B164" s="42" t="s">
        <v>551</v>
      </c>
      <c r="C164" s="34"/>
      <c r="D164" s="45">
        <v>0</v>
      </c>
      <c r="E164" s="45">
        <v>0</v>
      </c>
      <c r="F164" s="33"/>
      <c r="G164" s="34"/>
    </row>
    <row r="165" spans="1:7" ht="18" customHeight="1" x14ac:dyDescent="0.25">
      <c r="A165" s="44" t="s">
        <v>552</v>
      </c>
      <c r="B165" s="42" t="s">
        <v>553</v>
      </c>
      <c r="C165" s="34"/>
      <c r="D165" s="45">
        <v>0</v>
      </c>
      <c r="E165" s="45">
        <v>0</v>
      </c>
      <c r="F165" s="33"/>
      <c r="G165" s="34"/>
    </row>
    <row r="166" spans="1:7" ht="18" customHeight="1" x14ac:dyDescent="0.25">
      <c r="A166" s="35" t="s">
        <v>554</v>
      </c>
      <c r="B166" s="38" t="s">
        <v>555</v>
      </c>
      <c r="C166" s="40" t="s">
        <v>556</v>
      </c>
      <c r="D166" s="39">
        <f>SUM(D167:D170)</f>
        <v>0</v>
      </c>
      <c r="E166" s="39">
        <f>SUM(E167:E170)</f>
        <v>0</v>
      </c>
      <c r="F166" s="28"/>
      <c r="G166" s="40"/>
    </row>
    <row r="167" spans="1:7" ht="18" customHeight="1" x14ac:dyDescent="0.25">
      <c r="A167" s="44" t="s">
        <v>557</v>
      </c>
      <c r="B167" s="42" t="s">
        <v>558</v>
      </c>
      <c r="C167" s="34"/>
      <c r="D167" s="45">
        <v>0</v>
      </c>
      <c r="E167" s="45">
        <v>0</v>
      </c>
      <c r="F167" s="33"/>
      <c r="G167" s="34"/>
    </row>
    <row r="168" spans="1:7" ht="18" customHeight="1" x14ac:dyDescent="0.25">
      <c r="A168" s="44" t="s">
        <v>559</v>
      </c>
      <c r="B168" s="42" t="s">
        <v>560</v>
      </c>
      <c r="C168" s="34"/>
      <c r="D168" s="45">
        <v>0</v>
      </c>
      <c r="E168" s="45">
        <v>0</v>
      </c>
      <c r="F168" s="33"/>
      <c r="G168" s="34"/>
    </row>
    <row r="169" spans="1:7" ht="18" customHeight="1" x14ac:dyDescent="0.25">
      <c r="A169" s="44" t="s">
        <v>561</v>
      </c>
      <c r="B169" s="42" t="s">
        <v>562</v>
      </c>
      <c r="C169" s="34"/>
      <c r="D169" s="45">
        <v>0</v>
      </c>
      <c r="E169" s="45">
        <v>0</v>
      </c>
      <c r="F169" s="33"/>
      <c r="G169" s="34"/>
    </row>
    <row r="170" spans="1:7" ht="18" customHeight="1" x14ac:dyDescent="0.25">
      <c r="A170" s="44" t="s">
        <v>563</v>
      </c>
      <c r="B170" s="42" t="s">
        <v>564</v>
      </c>
      <c r="C170" s="34"/>
      <c r="D170" s="45">
        <v>0</v>
      </c>
      <c r="E170" s="45">
        <v>0</v>
      </c>
      <c r="F170" s="33"/>
      <c r="G170" s="34"/>
    </row>
    <row r="171" spans="1:7" ht="18" customHeight="1" x14ac:dyDescent="0.25">
      <c r="A171" s="35" t="s">
        <v>214</v>
      </c>
      <c r="B171" s="38" t="s">
        <v>215</v>
      </c>
      <c r="C171" s="40" t="s">
        <v>565</v>
      </c>
      <c r="D171" s="39">
        <f>SUM(D172:D173)</f>
        <v>-1989494687</v>
      </c>
      <c r="E171" s="39">
        <f>SUM(E172:E173)</f>
        <v>0</v>
      </c>
      <c r="F171" s="28"/>
      <c r="G171" s="40"/>
    </row>
    <row r="172" spans="1:7" ht="18" customHeight="1" x14ac:dyDescent="0.25">
      <c r="A172" s="44" t="s">
        <v>216</v>
      </c>
      <c r="B172" s="42" t="s">
        <v>217</v>
      </c>
      <c r="C172" s="34"/>
      <c r="D172" s="43">
        <f>-1989494687-288069</f>
        <v>-1989782756</v>
      </c>
      <c r="E172" s="43">
        <v>0</v>
      </c>
      <c r="F172" s="33"/>
      <c r="G172" s="34"/>
    </row>
    <row r="173" spans="1:7" ht="18" customHeight="1" x14ac:dyDescent="0.25">
      <c r="A173" s="44" t="s">
        <v>566</v>
      </c>
      <c r="B173" s="42" t="s">
        <v>567</v>
      </c>
      <c r="C173" s="34"/>
      <c r="D173" s="45">
        <v>288069</v>
      </c>
      <c r="E173" s="43">
        <v>0</v>
      </c>
      <c r="F173" s="33"/>
      <c r="G173" s="34"/>
    </row>
    <row r="174" spans="1:7" ht="18" customHeight="1" x14ac:dyDescent="0.25">
      <c r="A174" s="35" t="s">
        <v>568</v>
      </c>
      <c r="B174" s="58" t="s">
        <v>569</v>
      </c>
      <c r="C174" s="34"/>
      <c r="D174" s="32"/>
      <c r="E174" s="32"/>
      <c r="F174" s="56"/>
      <c r="G174" s="34"/>
    </row>
    <row r="175" spans="1:7" ht="21.75" customHeight="1" x14ac:dyDescent="0.25">
      <c r="A175" s="35" t="s">
        <v>570</v>
      </c>
      <c r="B175" s="38" t="s">
        <v>571</v>
      </c>
      <c r="C175" s="40" t="s">
        <v>572</v>
      </c>
      <c r="D175" s="39">
        <f>SUM(D176:D177)</f>
        <v>0</v>
      </c>
      <c r="E175" s="39">
        <f>SUM(E176:E177)</f>
        <v>0</v>
      </c>
      <c r="F175" s="28"/>
      <c r="G175" s="40"/>
    </row>
    <row r="176" spans="1:7" ht="18" customHeight="1" x14ac:dyDescent="0.25">
      <c r="A176" s="44" t="s">
        <v>573</v>
      </c>
      <c r="B176" s="42" t="s">
        <v>574</v>
      </c>
      <c r="C176" s="34"/>
      <c r="D176" s="43">
        <v>0</v>
      </c>
      <c r="E176" s="43">
        <v>0</v>
      </c>
      <c r="F176" s="33"/>
      <c r="G176" s="34"/>
    </row>
    <row r="177" spans="1:7" ht="27" customHeight="1" x14ac:dyDescent="0.25">
      <c r="A177" s="44" t="s">
        <v>575</v>
      </c>
      <c r="B177" s="42" t="s">
        <v>576</v>
      </c>
      <c r="C177" s="34"/>
      <c r="D177" s="45">
        <v>0</v>
      </c>
      <c r="E177" s="45">
        <v>0</v>
      </c>
      <c r="F177" s="33"/>
      <c r="G177" s="34"/>
    </row>
    <row r="178" spans="1:7" ht="18" customHeight="1" x14ac:dyDescent="0.25">
      <c r="A178" s="35" t="s">
        <v>577</v>
      </c>
      <c r="B178" s="38" t="s">
        <v>578</v>
      </c>
      <c r="C178" s="40" t="s">
        <v>579</v>
      </c>
      <c r="D178" s="39">
        <f>SUM(D179:D182)</f>
        <v>0</v>
      </c>
      <c r="E178" s="39">
        <f>SUM(E179:E182)</f>
        <v>0</v>
      </c>
      <c r="F178" s="28"/>
      <c r="G178" s="40"/>
    </row>
    <row r="179" spans="1:7" ht="18" customHeight="1" x14ac:dyDescent="0.25">
      <c r="A179" s="44" t="s">
        <v>580</v>
      </c>
      <c r="B179" s="42" t="s">
        <v>581</v>
      </c>
      <c r="C179" s="34"/>
      <c r="D179" s="45">
        <v>0</v>
      </c>
      <c r="E179" s="45">
        <v>0</v>
      </c>
      <c r="F179" s="33"/>
      <c r="G179" s="34"/>
    </row>
    <row r="180" spans="1:7" ht="18" customHeight="1" x14ac:dyDescent="0.25">
      <c r="A180" s="44" t="s">
        <v>582</v>
      </c>
      <c r="B180" s="42" t="s">
        <v>583</v>
      </c>
      <c r="C180" s="34"/>
      <c r="D180" s="45">
        <v>0</v>
      </c>
      <c r="E180" s="45">
        <v>0</v>
      </c>
      <c r="F180" s="33"/>
      <c r="G180" s="34"/>
    </row>
    <row r="181" spans="1:7" ht="18" customHeight="1" x14ac:dyDescent="0.25">
      <c r="A181" s="44" t="s">
        <v>584</v>
      </c>
      <c r="B181" s="42" t="s">
        <v>585</v>
      </c>
      <c r="C181" s="34"/>
      <c r="D181" s="45">
        <v>0</v>
      </c>
      <c r="E181" s="45">
        <v>0</v>
      </c>
      <c r="F181" s="33"/>
      <c r="G181" s="34"/>
    </row>
    <row r="182" spans="1:7" ht="18" customHeight="1" x14ac:dyDescent="0.25">
      <c r="A182" s="44" t="s">
        <v>586</v>
      </c>
      <c r="B182" s="42" t="s">
        <v>587</v>
      </c>
      <c r="C182" s="34"/>
      <c r="D182" s="45">
        <v>0</v>
      </c>
      <c r="E182" s="45">
        <v>0</v>
      </c>
      <c r="F182" s="33"/>
      <c r="G182" s="34"/>
    </row>
    <row r="183" spans="1:7" ht="18" customHeight="1" x14ac:dyDescent="0.25">
      <c r="B183" s="59" t="s">
        <v>588</v>
      </c>
      <c r="C183" s="34"/>
      <c r="D183" s="49">
        <f>+D178+D175+D171+D166+D163+D160+D157</f>
        <v>7843013066</v>
      </c>
      <c r="E183" s="49">
        <f>+E178+E175+E171+E166+E163+E160+E157</f>
        <v>0</v>
      </c>
      <c r="F183" s="28"/>
      <c r="G183" s="34"/>
    </row>
    <row r="184" spans="1:7" ht="18" customHeight="1" x14ac:dyDescent="0.25">
      <c r="B184" s="60" t="s">
        <v>589</v>
      </c>
      <c r="C184" s="34"/>
      <c r="D184" s="49">
        <f>+D183+D151</f>
        <v>8901378668</v>
      </c>
      <c r="E184" s="49">
        <f>+E183+E151</f>
        <v>0</v>
      </c>
      <c r="F184" s="28"/>
      <c r="G184" s="34"/>
    </row>
    <row r="185" spans="1:7" ht="18" customHeight="1" x14ac:dyDescent="0.25">
      <c r="B185" s="22"/>
      <c r="C185" s="34"/>
      <c r="D185" s="61">
        <f>+D184-D89</f>
        <v>0</v>
      </c>
      <c r="E185" s="61">
        <f>+E184-E89</f>
        <v>0</v>
      </c>
      <c r="G185" s="34"/>
    </row>
    <row r="186" spans="1:7" ht="18" customHeight="1" x14ac:dyDescent="0.25">
      <c r="C186" s="34"/>
      <c r="G186" s="34"/>
    </row>
    <row r="187" spans="1:7" ht="18" customHeight="1" x14ac:dyDescent="0.25">
      <c r="C187" s="34"/>
      <c r="G187" s="34"/>
    </row>
    <row r="188" spans="1:7" ht="18" customHeight="1" x14ac:dyDescent="0.25">
      <c r="A188" s="62" t="s">
        <v>590</v>
      </c>
      <c r="B188" s="63" t="s">
        <v>591</v>
      </c>
      <c r="C188" s="34"/>
      <c r="G188" s="34"/>
    </row>
    <row r="189" spans="1:7" ht="18" customHeight="1" x14ac:dyDescent="0.25">
      <c r="A189" s="62" t="s">
        <v>592</v>
      </c>
      <c r="B189" s="63"/>
      <c r="C189" s="34"/>
      <c r="G189" s="34"/>
    </row>
    <row r="190" spans="1:7" ht="18" customHeight="1" x14ac:dyDescent="0.25">
      <c r="A190" s="62" t="s">
        <v>593</v>
      </c>
      <c r="B190" s="64" t="s">
        <v>594</v>
      </c>
      <c r="C190" s="34"/>
      <c r="G190" s="34"/>
    </row>
    <row r="191" spans="1:7" ht="18" customHeight="1" x14ac:dyDescent="0.25">
      <c r="C191" s="34"/>
      <c r="G191" s="34"/>
    </row>
    <row r="192" spans="1:7" ht="18" customHeight="1" x14ac:dyDescent="0.25">
      <c r="C192" s="34"/>
      <c r="G192" s="34"/>
    </row>
    <row r="193" spans="3:7" ht="18" customHeight="1" x14ac:dyDescent="0.25">
      <c r="C193" s="34"/>
      <c r="G193" s="34"/>
    </row>
    <row r="194" spans="3:7" ht="18" customHeight="1" x14ac:dyDescent="0.25">
      <c r="C194" s="34"/>
      <c r="G194" s="34"/>
    </row>
    <row r="195" spans="3:7" ht="18" customHeight="1" x14ac:dyDescent="0.25">
      <c r="C195" s="34"/>
      <c r="G195" s="34"/>
    </row>
    <row r="196" spans="3:7" ht="18" customHeight="1" x14ac:dyDescent="0.25">
      <c r="C196" s="34"/>
      <c r="G196" s="34"/>
    </row>
    <row r="197" spans="3:7" ht="18" customHeight="1" x14ac:dyDescent="0.25">
      <c r="C197" s="34"/>
      <c r="G197" s="34"/>
    </row>
    <row r="198" spans="3:7" ht="18" customHeight="1" x14ac:dyDescent="0.25">
      <c r="C198" s="34"/>
      <c r="G198" s="34"/>
    </row>
    <row r="199" spans="3:7" ht="18" customHeight="1" x14ac:dyDescent="0.25">
      <c r="C199" s="34"/>
      <c r="G199" s="34"/>
    </row>
    <row r="200" spans="3:7" ht="18" customHeight="1" x14ac:dyDescent="0.25">
      <c r="C200" s="34"/>
      <c r="G200" s="34"/>
    </row>
    <row r="201" spans="3:7" ht="18" customHeight="1" x14ac:dyDescent="0.25">
      <c r="C201" s="34"/>
      <c r="G201" s="34"/>
    </row>
    <row r="202" spans="3:7" ht="18" customHeight="1" x14ac:dyDescent="0.25">
      <c r="C202" s="34"/>
      <c r="G202" s="34"/>
    </row>
    <row r="203" spans="3:7" ht="18" customHeight="1" x14ac:dyDescent="0.25">
      <c r="C203" s="34"/>
      <c r="G203" s="34"/>
    </row>
    <row r="204" spans="3:7" ht="18" customHeight="1" x14ac:dyDescent="0.25">
      <c r="C204" s="34"/>
      <c r="G204" s="34"/>
    </row>
    <row r="205" spans="3:7" ht="18" customHeight="1" x14ac:dyDescent="0.25">
      <c r="C205" s="34"/>
      <c r="G205" s="34"/>
    </row>
    <row r="206" spans="3:7" ht="18" customHeight="1" x14ac:dyDescent="0.25">
      <c r="C206" s="34"/>
      <c r="G206" s="34"/>
    </row>
  </sheetData>
  <protectedRanges>
    <protectedRange sqref="D11:E12 D14:E18 D20:E34 D36:E40 D42:E44 D49:E53 D55:E61 D63:E71 D73:E78 D80:E83 D85:E87" name="Rango3_1"/>
    <protectedRange sqref="D147:E149 D144:E145 D141:E142 D137:E139 D129:E135 D122:E124 D119:E120 D114:E117 D108:E112 D97:E106" name="Rango2_1"/>
    <protectedRange sqref="B188:B190 D179:E182 D176:E177 D172:E173 D167:E170 D164:E165 D161:E162 D158:E159" name="Rango1_1"/>
  </protectedRanges>
  <mergeCells count="5">
    <mergeCell ref="A1:D1"/>
    <mergeCell ref="A2:D2"/>
    <mergeCell ref="A3:D3"/>
    <mergeCell ref="A4:C5"/>
    <mergeCell ref="D4:D5"/>
  </mergeCells>
  <dataValidations count="1">
    <dataValidation type="textLength" allowBlank="1" showInputMessage="1" showErrorMessage="1" error="No debe exceder en 50 caracteres el texto breve" sqref="B133:B134 IX133:IX134 ST133:ST134 ACP133:ACP134 AML133:AML134 AWH133:AWH134 BGD133:BGD134 BPZ133:BPZ134 BZV133:BZV134 CJR133:CJR134 CTN133:CTN134 DDJ133:DDJ134 DNF133:DNF134 DXB133:DXB134 EGX133:EGX134 EQT133:EQT134 FAP133:FAP134 FKL133:FKL134 FUH133:FUH134 GED133:GED134 GNZ133:GNZ134 GXV133:GXV134 HHR133:HHR134 HRN133:HRN134 IBJ133:IBJ134 ILF133:ILF134 IVB133:IVB134 JEX133:JEX134 JOT133:JOT134 JYP133:JYP134 KIL133:KIL134 KSH133:KSH134 LCD133:LCD134 LLZ133:LLZ134 LVV133:LVV134 MFR133:MFR134 MPN133:MPN134 MZJ133:MZJ134 NJF133:NJF134 NTB133:NTB134 OCX133:OCX134 OMT133:OMT134 OWP133:OWP134 PGL133:PGL134 PQH133:PQH134 QAD133:QAD134 QJZ133:QJZ134 QTV133:QTV134 RDR133:RDR134 RNN133:RNN134 RXJ133:RXJ134 SHF133:SHF134 SRB133:SRB134 TAX133:TAX134 TKT133:TKT134 TUP133:TUP134 UEL133:UEL134 UOH133:UOH134 UYD133:UYD134 VHZ133:VHZ134 VRV133:VRV134 WBR133:WBR134 WLN133:WLN134 WVJ133:WVJ134 B65665:B65666 IX65665:IX65666 ST65665:ST65666 ACP65665:ACP65666 AML65665:AML65666 AWH65665:AWH65666 BGD65665:BGD65666 BPZ65665:BPZ65666 BZV65665:BZV65666 CJR65665:CJR65666 CTN65665:CTN65666 DDJ65665:DDJ65666 DNF65665:DNF65666 DXB65665:DXB65666 EGX65665:EGX65666 EQT65665:EQT65666 FAP65665:FAP65666 FKL65665:FKL65666 FUH65665:FUH65666 GED65665:GED65666 GNZ65665:GNZ65666 GXV65665:GXV65666 HHR65665:HHR65666 HRN65665:HRN65666 IBJ65665:IBJ65666 ILF65665:ILF65666 IVB65665:IVB65666 JEX65665:JEX65666 JOT65665:JOT65666 JYP65665:JYP65666 KIL65665:KIL65666 KSH65665:KSH65666 LCD65665:LCD65666 LLZ65665:LLZ65666 LVV65665:LVV65666 MFR65665:MFR65666 MPN65665:MPN65666 MZJ65665:MZJ65666 NJF65665:NJF65666 NTB65665:NTB65666 OCX65665:OCX65666 OMT65665:OMT65666 OWP65665:OWP65666 PGL65665:PGL65666 PQH65665:PQH65666 QAD65665:QAD65666 QJZ65665:QJZ65666 QTV65665:QTV65666 RDR65665:RDR65666 RNN65665:RNN65666 RXJ65665:RXJ65666 SHF65665:SHF65666 SRB65665:SRB65666 TAX65665:TAX65666 TKT65665:TKT65666 TUP65665:TUP65666 UEL65665:UEL65666 UOH65665:UOH65666 UYD65665:UYD65666 VHZ65665:VHZ65666 VRV65665:VRV65666 WBR65665:WBR65666 WLN65665:WLN65666 WVJ65665:WVJ65666 B131201:B131202 IX131201:IX131202 ST131201:ST131202 ACP131201:ACP131202 AML131201:AML131202 AWH131201:AWH131202 BGD131201:BGD131202 BPZ131201:BPZ131202 BZV131201:BZV131202 CJR131201:CJR131202 CTN131201:CTN131202 DDJ131201:DDJ131202 DNF131201:DNF131202 DXB131201:DXB131202 EGX131201:EGX131202 EQT131201:EQT131202 FAP131201:FAP131202 FKL131201:FKL131202 FUH131201:FUH131202 GED131201:GED131202 GNZ131201:GNZ131202 GXV131201:GXV131202 HHR131201:HHR131202 HRN131201:HRN131202 IBJ131201:IBJ131202 ILF131201:ILF131202 IVB131201:IVB131202 JEX131201:JEX131202 JOT131201:JOT131202 JYP131201:JYP131202 KIL131201:KIL131202 KSH131201:KSH131202 LCD131201:LCD131202 LLZ131201:LLZ131202 LVV131201:LVV131202 MFR131201:MFR131202 MPN131201:MPN131202 MZJ131201:MZJ131202 NJF131201:NJF131202 NTB131201:NTB131202 OCX131201:OCX131202 OMT131201:OMT131202 OWP131201:OWP131202 PGL131201:PGL131202 PQH131201:PQH131202 QAD131201:QAD131202 QJZ131201:QJZ131202 QTV131201:QTV131202 RDR131201:RDR131202 RNN131201:RNN131202 RXJ131201:RXJ131202 SHF131201:SHF131202 SRB131201:SRB131202 TAX131201:TAX131202 TKT131201:TKT131202 TUP131201:TUP131202 UEL131201:UEL131202 UOH131201:UOH131202 UYD131201:UYD131202 VHZ131201:VHZ131202 VRV131201:VRV131202 WBR131201:WBR131202 WLN131201:WLN131202 WVJ131201:WVJ131202 B196737:B196738 IX196737:IX196738 ST196737:ST196738 ACP196737:ACP196738 AML196737:AML196738 AWH196737:AWH196738 BGD196737:BGD196738 BPZ196737:BPZ196738 BZV196737:BZV196738 CJR196737:CJR196738 CTN196737:CTN196738 DDJ196737:DDJ196738 DNF196737:DNF196738 DXB196737:DXB196738 EGX196737:EGX196738 EQT196737:EQT196738 FAP196737:FAP196738 FKL196737:FKL196738 FUH196737:FUH196738 GED196737:GED196738 GNZ196737:GNZ196738 GXV196737:GXV196738 HHR196737:HHR196738 HRN196737:HRN196738 IBJ196737:IBJ196738 ILF196737:ILF196738 IVB196737:IVB196738 JEX196737:JEX196738 JOT196737:JOT196738 JYP196737:JYP196738 KIL196737:KIL196738 KSH196737:KSH196738 LCD196737:LCD196738 LLZ196737:LLZ196738 LVV196737:LVV196738 MFR196737:MFR196738 MPN196737:MPN196738 MZJ196737:MZJ196738 NJF196737:NJF196738 NTB196737:NTB196738 OCX196737:OCX196738 OMT196737:OMT196738 OWP196737:OWP196738 PGL196737:PGL196738 PQH196737:PQH196738 QAD196737:QAD196738 QJZ196737:QJZ196738 QTV196737:QTV196738 RDR196737:RDR196738 RNN196737:RNN196738 RXJ196737:RXJ196738 SHF196737:SHF196738 SRB196737:SRB196738 TAX196737:TAX196738 TKT196737:TKT196738 TUP196737:TUP196738 UEL196737:UEL196738 UOH196737:UOH196738 UYD196737:UYD196738 VHZ196737:VHZ196738 VRV196737:VRV196738 WBR196737:WBR196738 WLN196737:WLN196738 WVJ196737:WVJ196738 B262273:B262274 IX262273:IX262274 ST262273:ST262274 ACP262273:ACP262274 AML262273:AML262274 AWH262273:AWH262274 BGD262273:BGD262274 BPZ262273:BPZ262274 BZV262273:BZV262274 CJR262273:CJR262274 CTN262273:CTN262274 DDJ262273:DDJ262274 DNF262273:DNF262274 DXB262273:DXB262274 EGX262273:EGX262274 EQT262273:EQT262274 FAP262273:FAP262274 FKL262273:FKL262274 FUH262273:FUH262274 GED262273:GED262274 GNZ262273:GNZ262274 GXV262273:GXV262274 HHR262273:HHR262274 HRN262273:HRN262274 IBJ262273:IBJ262274 ILF262273:ILF262274 IVB262273:IVB262274 JEX262273:JEX262274 JOT262273:JOT262274 JYP262273:JYP262274 KIL262273:KIL262274 KSH262273:KSH262274 LCD262273:LCD262274 LLZ262273:LLZ262274 LVV262273:LVV262274 MFR262273:MFR262274 MPN262273:MPN262274 MZJ262273:MZJ262274 NJF262273:NJF262274 NTB262273:NTB262274 OCX262273:OCX262274 OMT262273:OMT262274 OWP262273:OWP262274 PGL262273:PGL262274 PQH262273:PQH262274 QAD262273:QAD262274 QJZ262273:QJZ262274 QTV262273:QTV262274 RDR262273:RDR262274 RNN262273:RNN262274 RXJ262273:RXJ262274 SHF262273:SHF262274 SRB262273:SRB262274 TAX262273:TAX262274 TKT262273:TKT262274 TUP262273:TUP262274 UEL262273:UEL262274 UOH262273:UOH262274 UYD262273:UYD262274 VHZ262273:VHZ262274 VRV262273:VRV262274 WBR262273:WBR262274 WLN262273:WLN262274 WVJ262273:WVJ262274 B327809:B327810 IX327809:IX327810 ST327809:ST327810 ACP327809:ACP327810 AML327809:AML327810 AWH327809:AWH327810 BGD327809:BGD327810 BPZ327809:BPZ327810 BZV327809:BZV327810 CJR327809:CJR327810 CTN327809:CTN327810 DDJ327809:DDJ327810 DNF327809:DNF327810 DXB327809:DXB327810 EGX327809:EGX327810 EQT327809:EQT327810 FAP327809:FAP327810 FKL327809:FKL327810 FUH327809:FUH327810 GED327809:GED327810 GNZ327809:GNZ327810 GXV327809:GXV327810 HHR327809:HHR327810 HRN327809:HRN327810 IBJ327809:IBJ327810 ILF327809:ILF327810 IVB327809:IVB327810 JEX327809:JEX327810 JOT327809:JOT327810 JYP327809:JYP327810 KIL327809:KIL327810 KSH327809:KSH327810 LCD327809:LCD327810 LLZ327809:LLZ327810 LVV327809:LVV327810 MFR327809:MFR327810 MPN327809:MPN327810 MZJ327809:MZJ327810 NJF327809:NJF327810 NTB327809:NTB327810 OCX327809:OCX327810 OMT327809:OMT327810 OWP327809:OWP327810 PGL327809:PGL327810 PQH327809:PQH327810 QAD327809:QAD327810 QJZ327809:QJZ327810 QTV327809:QTV327810 RDR327809:RDR327810 RNN327809:RNN327810 RXJ327809:RXJ327810 SHF327809:SHF327810 SRB327809:SRB327810 TAX327809:TAX327810 TKT327809:TKT327810 TUP327809:TUP327810 UEL327809:UEL327810 UOH327809:UOH327810 UYD327809:UYD327810 VHZ327809:VHZ327810 VRV327809:VRV327810 WBR327809:WBR327810 WLN327809:WLN327810 WVJ327809:WVJ327810 B393345:B393346 IX393345:IX393346 ST393345:ST393346 ACP393345:ACP393346 AML393345:AML393346 AWH393345:AWH393346 BGD393345:BGD393346 BPZ393345:BPZ393346 BZV393345:BZV393346 CJR393345:CJR393346 CTN393345:CTN393346 DDJ393345:DDJ393346 DNF393345:DNF393346 DXB393345:DXB393346 EGX393345:EGX393346 EQT393345:EQT393346 FAP393345:FAP393346 FKL393345:FKL393346 FUH393345:FUH393346 GED393345:GED393346 GNZ393345:GNZ393346 GXV393345:GXV393346 HHR393345:HHR393346 HRN393345:HRN393346 IBJ393345:IBJ393346 ILF393345:ILF393346 IVB393345:IVB393346 JEX393345:JEX393346 JOT393345:JOT393346 JYP393345:JYP393346 KIL393345:KIL393346 KSH393345:KSH393346 LCD393345:LCD393346 LLZ393345:LLZ393346 LVV393345:LVV393346 MFR393345:MFR393346 MPN393345:MPN393346 MZJ393345:MZJ393346 NJF393345:NJF393346 NTB393345:NTB393346 OCX393345:OCX393346 OMT393345:OMT393346 OWP393345:OWP393346 PGL393345:PGL393346 PQH393345:PQH393346 QAD393345:QAD393346 QJZ393345:QJZ393346 QTV393345:QTV393346 RDR393345:RDR393346 RNN393345:RNN393346 RXJ393345:RXJ393346 SHF393345:SHF393346 SRB393345:SRB393346 TAX393345:TAX393346 TKT393345:TKT393346 TUP393345:TUP393346 UEL393345:UEL393346 UOH393345:UOH393346 UYD393345:UYD393346 VHZ393345:VHZ393346 VRV393345:VRV393346 WBR393345:WBR393346 WLN393345:WLN393346 WVJ393345:WVJ393346 B458881:B458882 IX458881:IX458882 ST458881:ST458882 ACP458881:ACP458882 AML458881:AML458882 AWH458881:AWH458882 BGD458881:BGD458882 BPZ458881:BPZ458882 BZV458881:BZV458882 CJR458881:CJR458882 CTN458881:CTN458882 DDJ458881:DDJ458882 DNF458881:DNF458882 DXB458881:DXB458882 EGX458881:EGX458882 EQT458881:EQT458882 FAP458881:FAP458882 FKL458881:FKL458882 FUH458881:FUH458882 GED458881:GED458882 GNZ458881:GNZ458882 GXV458881:GXV458882 HHR458881:HHR458882 HRN458881:HRN458882 IBJ458881:IBJ458882 ILF458881:ILF458882 IVB458881:IVB458882 JEX458881:JEX458882 JOT458881:JOT458882 JYP458881:JYP458882 KIL458881:KIL458882 KSH458881:KSH458882 LCD458881:LCD458882 LLZ458881:LLZ458882 LVV458881:LVV458882 MFR458881:MFR458882 MPN458881:MPN458882 MZJ458881:MZJ458882 NJF458881:NJF458882 NTB458881:NTB458882 OCX458881:OCX458882 OMT458881:OMT458882 OWP458881:OWP458882 PGL458881:PGL458882 PQH458881:PQH458882 QAD458881:QAD458882 QJZ458881:QJZ458882 QTV458881:QTV458882 RDR458881:RDR458882 RNN458881:RNN458882 RXJ458881:RXJ458882 SHF458881:SHF458882 SRB458881:SRB458882 TAX458881:TAX458882 TKT458881:TKT458882 TUP458881:TUP458882 UEL458881:UEL458882 UOH458881:UOH458882 UYD458881:UYD458882 VHZ458881:VHZ458882 VRV458881:VRV458882 WBR458881:WBR458882 WLN458881:WLN458882 WVJ458881:WVJ458882 B524417:B524418 IX524417:IX524418 ST524417:ST524418 ACP524417:ACP524418 AML524417:AML524418 AWH524417:AWH524418 BGD524417:BGD524418 BPZ524417:BPZ524418 BZV524417:BZV524418 CJR524417:CJR524418 CTN524417:CTN524418 DDJ524417:DDJ524418 DNF524417:DNF524418 DXB524417:DXB524418 EGX524417:EGX524418 EQT524417:EQT524418 FAP524417:FAP524418 FKL524417:FKL524418 FUH524417:FUH524418 GED524417:GED524418 GNZ524417:GNZ524418 GXV524417:GXV524418 HHR524417:HHR524418 HRN524417:HRN524418 IBJ524417:IBJ524418 ILF524417:ILF524418 IVB524417:IVB524418 JEX524417:JEX524418 JOT524417:JOT524418 JYP524417:JYP524418 KIL524417:KIL524418 KSH524417:KSH524418 LCD524417:LCD524418 LLZ524417:LLZ524418 LVV524417:LVV524418 MFR524417:MFR524418 MPN524417:MPN524418 MZJ524417:MZJ524418 NJF524417:NJF524418 NTB524417:NTB524418 OCX524417:OCX524418 OMT524417:OMT524418 OWP524417:OWP524418 PGL524417:PGL524418 PQH524417:PQH524418 QAD524417:QAD524418 QJZ524417:QJZ524418 QTV524417:QTV524418 RDR524417:RDR524418 RNN524417:RNN524418 RXJ524417:RXJ524418 SHF524417:SHF524418 SRB524417:SRB524418 TAX524417:TAX524418 TKT524417:TKT524418 TUP524417:TUP524418 UEL524417:UEL524418 UOH524417:UOH524418 UYD524417:UYD524418 VHZ524417:VHZ524418 VRV524417:VRV524418 WBR524417:WBR524418 WLN524417:WLN524418 WVJ524417:WVJ524418 B589953:B589954 IX589953:IX589954 ST589953:ST589954 ACP589953:ACP589954 AML589953:AML589954 AWH589953:AWH589954 BGD589953:BGD589954 BPZ589953:BPZ589954 BZV589953:BZV589954 CJR589953:CJR589954 CTN589953:CTN589954 DDJ589953:DDJ589954 DNF589953:DNF589954 DXB589953:DXB589954 EGX589953:EGX589954 EQT589953:EQT589954 FAP589953:FAP589954 FKL589953:FKL589954 FUH589953:FUH589954 GED589953:GED589954 GNZ589953:GNZ589954 GXV589953:GXV589954 HHR589953:HHR589954 HRN589953:HRN589954 IBJ589953:IBJ589954 ILF589953:ILF589954 IVB589953:IVB589954 JEX589953:JEX589954 JOT589953:JOT589954 JYP589953:JYP589954 KIL589953:KIL589954 KSH589953:KSH589954 LCD589953:LCD589954 LLZ589953:LLZ589954 LVV589953:LVV589954 MFR589953:MFR589954 MPN589953:MPN589954 MZJ589953:MZJ589954 NJF589953:NJF589954 NTB589953:NTB589954 OCX589953:OCX589954 OMT589953:OMT589954 OWP589953:OWP589954 PGL589953:PGL589954 PQH589953:PQH589954 QAD589953:QAD589954 QJZ589953:QJZ589954 QTV589953:QTV589954 RDR589953:RDR589954 RNN589953:RNN589954 RXJ589953:RXJ589954 SHF589953:SHF589954 SRB589953:SRB589954 TAX589953:TAX589954 TKT589953:TKT589954 TUP589953:TUP589954 UEL589953:UEL589954 UOH589953:UOH589954 UYD589953:UYD589954 VHZ589953:VHZ589954 VRV589953:VRV589954 WBR589953:WBR589954 WLN589953:WLN589954 WVJ589953:WVJ589954 B655489:B655490 IX655489:IX655490 ST655489:ST655490 ACP655489:ACP655490 AML655489:AML655490 AWH655489:AWH655490 BGD655489:BGD655490 BPZ655489:BPZ655490 BZV655489:BZV655490 CJR655489:CJR655490 CTN655489:CTN655490 DDJ655489:DDJ655490 DNF655489:DNF655490 DXB655489:DXB655490 EGX655489:EGX655490 EQT655489:EQT655490 FAP655489:FAP655490 FKL655489:FKL655490 FUH655489:FUH655490 GED655489:GED655490 GNZ655489:GNZ655490 GXV655489:GXV655490 HHR655489:HHR655490 HRN655489:HRN655490 IBJ655489:IBJ655490 ILF655489:ILF655490 IVB655489:IVB655490 JEX655489:JEX655490 JOT655489:JOT655490 JYP655489:JYP655490 KIL655489:KIL655490 KSH655489:KSH655490 LCD655489:LCD655490 LLZ655489:LLZ655490 LVV655489:LVV655490 MFR655489:MFR655490 MPN655489:MPN655490 MZJ655489:MZJ655490 NJF655489:NJF655490 NTB655489:NTB655490 OCX655489:OCX655490 OMT655489:OMT655490 OWP655489:OWP655490 PGL655489:PGL655490 PQH655489:PQH655490 QAD655489:QAD655490 QJZ655489:QJZ655490 QTV655489:QTV655490 RDR655489:RDR655490 RNN655489:RNN655490 RXJ655489:RXJ655490 SHF655489:SHF655490 SRB655489:SRB655490 TAX655489:TAX655490 TKT655489:TKT655490 TUP655489:TUP655490 UEL655489:UEL655490 UOH655489:UOH655490 UYD655489:UYD655490 VHZ655489:VHZ655490 VRV655489:VRV655490 WBR655489:WBR655490 WLN655489:WLN655490 WVJ655489:WVJ655490 B721025:B721026 IX721025:IX721026 ST721025:ST721026 ACP721025:ACP721026 AML721025:AML721026 AWH721025:AWH721026 BGD721025:BGD721026 BPZ721025:BPZ721026 BZV721025:BZV721026 CJR721025:CJR721026 CTN721025:CTN721026 DDJ721025:DDJ721026 DNF721025:DNF721026 DXB721025:DXB721026 EGX721025:EGX721026 EQT721025:EQT721026 FAP721025:FAP721026 FKL721025:FKL721026 FUH721025:FUH721026 GED721025:GED721026 GNZ721025:GNZ721026 GXV721025:GXV721026 HHR721025:HHR721026 HRN721025:HRN721026 IBJ721025:IBJ721026 ILF721025:ILF721026 IVB721025:IVB721026 JEX721025:JEX721026 JOT721025:JOT721026 JYP721025:JYP721026 KIL721025:KIL721026 KSH721025:KSH721026 LCD721025:LCD721026 LLZ721025:LLZ721026 LVV721025:LVV721026 MFR721025:MFR721026 MPN721025:MPN721026 MZJ721025:MZJ721026 NJF721025:NJF721026 NTB721025:NTB721026 OCX721025:OCX721026 OMT721025:OMT721026 OWP721025:OWP721026 PGL721025:PGL721026 PQH721025:PQH721026 QAD721025:QAD721026 QJZ721025:QJZ721026 QTV721025:QTV721026 RDR721025:RDR721026 RNN721025:RNN721026 RXJ721025:RXJ721026 SHF721025:SHF721026 SRB721025:SRB721026 TAX721025:TAX721026 TKT721025:TKT721026 TUP721025:TUP721026 UEL721025:UEL721026 UOH721025:UOH721026 UYD721025:UYD721026 VHZ721025:VHZ721026 VRV721025:VRV721026 WBR721025:WBR721026 WLN721025:WLN721026 WVJ721025:WVJ721026 B786561:B786562 IX786561:IX786562 ST786561:ST786562 ACP786561:ACP786562 AML786561:AML786562 AWH786561:AWH786562 BGD786561:BGD786562 BPZ786561:BPZ786562 BZV786561:BZV786562 CJR786561:CJR786562 CTN786561:CTN786562 DDJ786561:DDJ786562 DNF786561:DNF786562 DXB786561:DXB786562 EGX786561:EGX786562 EQT786561:EQT786562 FAP786561:FAP786562 FKL786561:FKL786562 FUH786561:FUH786562 GED786561:GED786562 GNZ786561:GNZ786562 GXV786561:GXV786562 HHR786561:HHR786562 HRN786561:HRN786562 IBJ786561:IBJ786562 ILF786561:ILF786562 IVB786561:IVB786562 JEX786561:JEX786562 JOT786561:JOT786562 JYP786561:JYP786562 KIL786561:KIL786562 KSH786561:KSH786562 LCD786561:LCD786562 LLZ786561:LLZ786562 LVV786561:LVV786562 MFR786561:MFR786562 MPN786561:MPN786562 MZJ786561:MZJ786562 NJF786561:NJF786562 NTB786561:NTB786562 OCX786561:OCX786562 OMT786561:OMT786562 OWP786561:OWP786562 PGL786561:PGL786562 PQH786561:PQH786562 QAD786561:QAD786562 QJZ786561:QJZ786562 QTV786561:QTV786562 RDR786561:RDR786562 RNN786561:RNN786562 RXJ786561:RXJ786562 SHF786561:SHF786562 SRB786561:SRB786562 TAX786561:TAX786562 TKT786561:TKT786562 TUP786561:TUP786562 UEL786561:UEL786562 UOH786561:UOH786562 UYD786561:UYD786562 VHZ786561:VHZ786562 VRV786561:VRV786562 WBR786561:WBR786562 WLN786561:WLN786562 WVJ786561:WVJ786562 B852097:B852098 IX852097:IX852098 ST852097:ST852098 ACP852097:ACP852098 AML852097:AML852098 AWH852097:AWH852098 BGD852097:BGD852098 BPZ852097:BPZ852098 BZV852097:BZV852098 CJR852097:CJR852098 CTN852097:CTN852098 DDJ852097:DDJ852098 DNF852097:DNF852098 DXB852097:DXB852098 EGX852097:EGX852098 EQT852097:EQT852098 FAP852097:FAP852098 FKL852097:FKL852098 FUH852097:FUH852098 GED852097:GED852098 GNZ852097:GNZ852098 GXV852097:GXV852098 HHR852097:HHR852098 HRN852097:HRN852098 IBJ852097:IBJ852098 ILF852097:ILF852098 IVB852097:IVB852098 JEX852097:JEX852098 JOT852097:JOT852098 JYP852097:JYP852098 KIL852097:KIL852098 KSH852097:KSH852098 LCD852097:LCD852098 LLZ852097:LLZ852098 LVV852097:LVV852098 MFR852097:MFR852098 MPN852097:MPN852098 MZJ852097:MZJ852098 NJF852097:NJF852098 NTB852097:NTB852098 OCX852097:OCX852098 OMT852097:OMT852098 OWP852097:OWP852098 PGL852097:PGL852098 PQH852097:PQH852098 QAD852097:QAD852098 QJZ852097:QJZ852098 QTV852097:QTV852098 RDR852097:RDR852098 RNN852097:RNN852098 RXJ852097:RXJ852098 SHF852097:SHF852098 SRB852097:SRB852098 TAX852097:TAX852098 TKT852097:TKT852098 TUP852097:TUP852098 UEL852097:UEL852098 UOH852097:UOH852098 UYD852097:UYD852098 VHZ852097:VHZ852098 VRV852097:VRV852098 WBR852097:WBR852098 WLN852097:WLN852098 WVJ852097:WVJ852098 B917633:B917634 IX917633:IX917634 ST917633:ST917634 ACP917633:ACP917634 AML917633:AML917634 AWH917633:AWH917634 BGD917633:BGD917634 BPZ917633:BPZ917634 BZV917633:BZV917634 CJR917633:CJR917634 CTN917633:CTN917634 DDJ917633:DDJ917634 DNF917633:DNF917634 DXB917633:DXB917634 EGX917633:EGX917634 EQT917633:EQT917634 FAP917633:FAP917634 FKL917633:FKL917634 FUH917633:FUH917634 GED917633:GED917634 GNZ917633:GNZ917634 GXV917633:GXV917634 HHR917633:HHR917634 HRN917633:HRN917634 IBJ917633:IBJ917634 ILF917633:ILF917634 IVB917633:IVB917634 JEX917633:JEX917634 JOT917633:JOT917634 JYP917633:JYP917634 KIL917633:KIL917634 KSH917633:KSH917634 LCD917633:LCD917634 LLZ917633:LLZ917634 LVV917633:LVV917634 MFR917633:MFR917634 MPN917633:MPN917634 MZJ917633:MZJ917634 NJF917633:NJF917634 NTB917633:NTB917634 OCX917633:OCX917634 OMT917633:OMT917634 OWP917633:OWP917634 PGL917633:PGL917634 PQH917633:PQH917634 QAD917633:QAD917634 QJZ917633:QJZ917634 QTV917633:QTV917634 RDR917633:RDR917634 RNN917633:RNN917634 RXJ917633:RXJ917634 SHF917633:SHF917634 SRB917633:SRB917634 TAX917633:TAX917634 TKT917633:TKT917634 TUP917633:TUP917634 UEL917633:UEL917634 UOH917633:UOH917634 UYD917633:UYD917634 VHZ917633:VHZ917634 VRV917633:VRV917634 WBR917633:WBR917634 WLN917633:WLN917634 WVJ917633:WVJ917634 B983169:B983170 IX983169:IX983170 ST983169:ST983170 ACP983169:ACP983170 AML983169:AML983170 AWH983169:AWH983170 BGD983169:BGD983170 BPZ983169:BPZ983170 BZV983169:BZV983170 CJR983169:CJR983170 CTN983169:CTN983170 DDJ983169:DDJ983170 DNF983169:DNF983170 DXB983169:DXB983170 EGX983169:EGX983170 EQT983169:EQT983170 FAP983169:FAP983170 FKL983169:FKL983170 FUH983169:FUH983170 GED983169:GED983170 GNZ983169:GNZ983170 GXV983169:GXV983170 HHR983169:HHR983170 HRN983169:HRN983170 IBJ983169:IBJ983170 ILF983169:ILF983170 IVB983169:IVB983170 JEX983169:JEX983170 JOT983169:JOT983170 JYP983169:JYP983170 KIL983169:KIL983170 KSH983169:KSH983170 LCD983169:LCD983170 LLZ983169:LLZ983170 LVV983169:LVV983170 MFR983169:MFR983170 MPN983169:MPN983170 MZJ983169:MZJ983170 NJF983169:NJF983170 NTB983169:NTB983170 OCX983169:OCX983170 OMT983169:OMT983170 OWP983169:OWP983170 PGL983169:PGL983170 PQH983169:PQH983170 QAD983169:QAD983170 QJZ983169:QJZ983170 QTV983169:QTV983170 RDR983169:RDR983170 RNN983169:RNN983170 RXJ983169:RXJ983170 SHF983169:SHF983170 SRB983169:SRB983170 TAX983169:TAX983170 TKT983169:TKT983170 TUP983169:TUP983170 UEL983169:UEL983170 UOH983169:UOH983170 UYD983169:UYD983170 VHZ983169:VHZ983170 VRV983169:VRV983170 WBR983169:WBR983170 WLN983169:WLN983170 WVJ983169:WVJ983170">
      <formula1>1</formula1>
      <formula2>50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0"/>
  <sheetViews>
    <sheetView topLeftCell="B1" workbookViewId="0">
      <selection activeCell="E8" sqref="E8"/>
    </sheetView>
  </sheetViews>
  <sheetFormatPr baseColWidth="10" defaultColWidth="11.42578125" defaultRowHeight="15" x14ac:dyDescent="0.25"/>
  <cols>
    <col min="1" max="1" width="15" style="18" customWidth="1"/>
    <col min="2" max="2" width="62.5703125" style="18" customWidth="1"/>
    <col min="3" max="3" width="10.140625" style="18" customWidth="1"/>
    <col min="4" max="4" width="18.140625" style="61" bestFit="1" customWidth="1"/>
    <col min="5" max="5" width="17.42578125" style="61" bestFit="1" customWidth="1"/>
    <col min="6" max="6" width="18" style="191" bestFit="1" customWidth="1"/>
    <col min="7" max="32" width="11.42578125" style="192"/>
    <col min="33" max="257" width="11.42578125" style="18"/>
    <col min="258" max="258" width="62.5703125" style="18" customWidth="1"/>
    <col min="259" max="261" width="11.42578125" style="18"/>
    <col min="262" max="262" width="14" style="18" customWidth="1"/>
    <col min="263" max="513" width="11.42578125" style="18"/>
    <col min="514" max="514" width="62.5703125" style="18" customWidth="1"/>
    <col min="515" max="517" width="11.42578125" style="18"/>
    <col min="518" max="518" width="14" style="18" customWidth="1"/>
    <col min="519" max="769" width="11.42578125" style="18"/>
    <col min="770" max="770" width="62.5703125" style="18" customWidth="1"/>
    <col min="771" max="773" width="11.42578125" style="18"/>
    <col min="774" max="774" width="14" style="18" customWidth="1"/>
    <col min="775" max="1025" width="11.42578125" style="18"/>
    <col min="1026" max="1026" width="62.5703125" style="18" customWidth="1"/>
    <col min="1027" max="1029" width="11.42578125" style="18"/>
    <col min="1030" max="1030" width="14" style="18" customWidth="1"/>
    <col min="1031" max="1281" width="11.42578125" style="18"/>
    <col min="1282" max="1282" width="62.5703125" style="18" customWidth="1"/>
    <col min="1283" max="1285" width="11.42578125" style="18"/>
    <col min="1286" max="1286" width="14" style="18" customWidth="1"/>
    <col min="1287" max="1537" width="11.42578125" style="18"/>
    <col min="1538" max="1538" width="62.5703125" style="18" customWidth="1"/>
    <col min="1539" max="1541" width="11.42578125" style="18"/>
    <col min="1542" max="1542" width="14" style="18" customWidth="1"/>
    <col min="1543" max="1793" width="11.42578125" style="18"/>
    <col min="1794" max="1794" width="62.5703125" style="18" customWidth="1"/>
    <col min="1795" max="1797" width="11.42578125" style="18"/>
    <col min="1798" max="1798" width="14" style="18" customWidth="1"/>
    <col min="1799" max="2049" width="11.42578125" style="18"/>
    <col min="2050" max="2050" width="62.5703125" style="18" customWidth="1"/>
    <col min="2051" max="2053" width="11.42578125" style="18"/>
    <col min="2054" max="2054" width="14" style="18" customWidth="1"/>
    <col min="2055" max="2305" width="11.42578125" style="18"/>
    <col min="2306" max="2306" width="62.5703125" style="18" customWidth="1"/>
    <col min="2307" max="2309" width="11.42578125" style="18"/>
    <col min="2310" max="2310" width="14" style="18" customWidth="1"/>
    <col min="2311" max="2561" width="11.42578125" style="18"/>
    <col min="2562" max="2562" width="62.5703125" style="18" customWidth="1"/>
    <col min="2563" max="2565" width="11.42578125" style="18"/>
    <col min="2566" max="2566" width="14" style="18" customWidth="1"/>
    <col min="2567" max="2817" width="11.42578125" style="18"/>
    <col min="2818" max="2818" width="62.5703125" style="18" customWidth="1"/>
    <col min="2819" max="2821" width="11.42578125" style="18"/>
    <col min="2822" max="2822" width="14" style="18" customWidth="1"/>
    <col min="2823" max="3073" width="11.42578125" style="18"/>
    <col min="3074" max="3074" width="62.5703125" style="18" customWidth="1"/>
    <col min="3075" max="3077" width="11.42578125" style="18"/>
    <col min="3078" max="3078" width="14" style="18" customWidth="1"/>
    <col min="3079" max="3329" width="11.42578125" style="18"/>
    <col min="3330" max="3330" width="62.5703125" style="18" customWidth="1"/>
    <col min="3331" max="3333" width="11.42578125" style="18"/>
    <col min="3334" max="3334" width="14" style="18" customWidth="1"/>
    <col min="3335" max="3585" width="11.42578125" style="18"/>
    <col min="3586" max="3586" width="62.5703125" style="18" customWidth="1"/>
    <col min="3587" max="3589" width="11.42578125" style="18"/>
    <col min="3590" max="3590" width="14" style="18" customWidth="1"/>
    <col min="3591" max="3841" width="11.42578125" style="18"/>
    <col min="3842" max="3842" width="62.5703125" style="18" customWidth="1"/>
    <col min="3843" max="3845" width="11.42578125" style="18"/>
    <col min="3846" max="3846" width="14" style="18" customWidth="1"/>
    <col min="3847" max="4097" width="11.42578125" style="18"/>
    <col min="4098" max="4098" width="62.5703125" style="18" customWidth="1"/>
    <col min="4099" max="4101" width="11.42578125" style="18"/>
    <col min="4102" max="4102" width="14" style="18" customWidth="1"/>
    <col min="4103" max="4353" width="11.42578125" style="18"/>
    <col min="4354" max="4354" width="62.5703125" style="18" customWidth="1"/>
    <col min="4355" max="4357" width="11.42578125" style="18"/>
    <col min="4358" max="4358" width="14" style="18" customWidth="1"/>
    <col min="4359" max="4609" width="11.42578125" style="18"/>
    <col min="4610" max="4610" width="62.5703125" style="18" customWidth="1"/>
    <col min="4611" max="4613" width="11.42578125" style="18"/>
    <col min="4614" max="4614" width="14" style="18" customWidth="1"/>
    <col min="4615" max="4865" width="11.42578125" style="18"/>
    <col min="4866" max="4866" width="62.5703125" style="18" customWidth="1"/>
    <col min="4867" max="4869" width="11.42578125" style="18"/>
    <col min="4870" max="4870" width="14" style="18" customWidth="1"/>
    <col min="4871" max="5121" width="11.42578125" style="18"/>
    <col min="5122" max="5122" width="62.5703125" style="18" customWidth="1"/>
    <col min="5123" max="5125" width="11.42578125" style="18"/>
    <col min="5126" max="5126" width="14" style="18" customWidth="1"/>
    <col min="5127" max="5377" width="11.42578125" style="18"/>
    <col min="5378" max="5378" width="62.5703125" style="18" customWidth="1"/>
    <col min="5379" max="5381" width="11.42578125" style="18"/>
    <col min="5382" max="5382" width="14" style="18" customWidth="1"/>
    <col min="5383" max="5633" width="11.42578125" style="18"/>
    <col min="5634" max="5634" width="62.5703125" style="18" customWidth="1"/>
    <col min="5635" max="5637" width="11.42578125" style="18"/>
    <col min="5638" max="5638" width="14" style="18" customWidth="1"/>
    <col min="5639" max="5889" width="11.42578125" style="18"/>
    <col min="5890" max="5890" width="62.5703125" style="18" customWidth="1"/>
    <col min="5891" max="5893" width="11.42578125" style="18"/>
    <col min="5894" max="5894" width="14" style="18" customWidth="1"/>
    <col min="5895" max="6145" width="11.42578125" style="18"/>
    <col min="6146" max="6146" width="62.5703125" style="18" customWidth="1"/>
    <col min="6147" max="6149" width="11.42578125" style="18"/>
    <col min="6150" max="6150" width="14" style="18" customWidth="1"/>
    <col min="6151" max="6401" width="11.42578125" style="18"/>
    <col min="6402" max="6402" width="62.5703125" style="18" customWidth="1"/>
    <col min="6403" max="6405" width="11.42578125" style="18"/>
    <col min="6406" max="6406" width="14" style="18" customWidth="1"/>
    <col min="6407" max="6657" width="11.42578125" style="18"/>
    <col min="6658" max="6658" width="62.5703125" style="18" customWidth="1"/>
    <col min="6659" max="6661" width="11.42578125" style="18"/>
    <col min="6662" max="6662" width="14" style="18" customWidth="1"/>
    <col min="6663" max="6913" width="11.42578125" style="18"/>
    <col min="6914" max="6914" width="62.5703125" style="18" customWidth="1"/>
    <col min="6915" max="6917" width="11.42578125" style="18"/>
    <col min="6918" max="6918" width="14" style="18" customWidth="1"/>
    <col min="6919" max="7169" width="11.42578125" style="18"/>
    <col min="7170" max="7170" width="62.5703125" style="18" customWidth="1"/>
    <col min="7171" max="7173" width="11.42578125" style="18"/>
    <col min="7174" max="7174" width="14" style="18" customWidth="1"/>
    <col min="7175" max="7425" width="11.42578125" style="18"/>
    <col min="7426" max="7426" width="62.5703125" style="18" customWidth="1"/>
    <col min="7427" max="7429" width="11.42578125" style="18"/>
    <col min="7430" max="7430" width="14" style="18" customWidth="1"/>
    <col min="7431" max="7681" width="11.42578125" style="18"/>
    <col min="7682" max="7682" width="62.5703125" style="18" customWidth="1"/>
    <col min="7683" max="7685" width="11.42578125" style="18"/>
    <col min="7686" max="7686" width="14" style="18" customWidth="1"/>
    <col min="7687" max="7937" width="11.42578125" style="18"/>
    <col min="7938" max="7938" width="62.5703125" style="18" customWidth="1"/>
    <col min="7939" max="7941" width="11.42578125" style="18"/>
    <col min="7942" max="7942" width="14" style="18" customWidth="1"/>
    <col min="7943" max="8193" width="11.42578125" style="18"/>
    <col min="8194" max="8194" width="62.5703125" style="18" customWidth="1"/>
    <col min="8195" max="8197" width="11.42578125" style="18"/>
    <col min="8198" max="8198" width="14" style="18" customWidth="1"/>
    <col min="8199" max="8449" width="11.42578125" style="18"/>
    <col min="8450" max="8450" width="62.5703125" style="18" customWidth="1"/>
    <col min="8451" max="8453" width="11.42578125" style="18"/>
    <col min="8454" max="8454" width="14" style="18" customWidth="1"/>
    <col min="8455" max="8705" width="11.42578125" style="18"/>
    <col min="8706" max="8706" width="62.5703125" style="18" customWidth="1"/>
    <col min="8707" max="8709" width="11.42578125" style="18"/>
    <col min="8710" max="8710" width="14" style="18" customWidth="1"/>
    <col min="8711" max="8961" width="11.42578125" style="18"/>
    <col min="8962" max="8962" width="62.5703125" style="18" customWidth="1"/>
    <col min="8963" max="8965" width="11.42578125" style="18"/>
    <col min="8966" max="8966" width="14" style="18" customWidth="1"/>
    <col min="8967" max="9217" width="11.42578125" style="18"/>
    <col min="9218" max="9218" width="62.5703125" style="18" customWidth="1"/>
    <col min="9219" max="9221" width="11.42578125" style="18"/>
    <col min="9222" max="9222" width="14" style="18" customWidth="1"/>
    <col min="9223" max="9473" width="11.42578125" style="18"/>
    <col min="9474" max="9474" width="62.5703125" style="18" customWidth="1"/>
    <col min="9475" max="9477" width="11.42578125" style="18"/>
    <col min="9478" max="9478" width="14" style="18" customWidth="1"/>
    <col min="9479" max="9729" width="11.42578125" style="18"/>
    <col min="9730" max="9730" width="62.5703125" style="18" customWidth="1"/>
    <col min="9731" max="9733" width="11.42578125" style="18"/>
    <col min="9734" max="9734" width="14" style="18" customWidth="1"/>
    <col min="9735" max="9985" width="11.42578125" style="18"/>
    <col min="9986" max="9986" width="62.5703125" style="18" customWidth="1"/>
    <col min="9987" max="9989" width="11.42578125" style="18"/>
    <col min="9990" max="9990" width="14" style="18" customWidth="1"/>
    <col min="9991" max="10241" width="11.42578125" style="18"/>
    <col min="10242" max="10242" width="62.5703125" style="18" customWidth="1"/>
    <col min="10243" max="10245" width="11.42578125" style="18"/>
    <col min="10246" max="10246" width="14" style="18" customWidth="1"/>
    <col min="10247" max="10497" width="11.42578125" style="18"/>
    <col min="10498" max="10498" width="62.5703125" style="18" customWidth="1"/>
    <col min="10499" max="10501" width="11.42578125" style="18"/>
    <col min="10502" max="10502" width="14" style="18" customWidth="1"/>
    <col min="10503" max="10753" width="11.42578125" style="18"/>
    <col min="10754" max="10754" width="62.5703125" style="18" customWidth="1"/>
    <col min="10755" max="10757" width="11.42578125" style="18"/>
    <col min="10758" max="10758" width="14" style="18" customWidth="1"/>
    <col min="10759" max="11009" width="11.42578125" style="18"/>
    <col min="11010" max="11010" width="62.5703125" style="18" customWidth="1"/>
    <col min="11011" max="11013" width="11.42578125" style="18"/>
    <col min="11014" max="11014" width="14" style="18" customWidth="1"/>
    <col min="11015" max="11265" width="11.42578125" style="18"/>
    <col min="11266" max="11266" width="62.5703125" style="18" customWidth="1"/>
    <col min="11267" max="11269" width="11.42578125" style="18"/>
    <col min="11270" max="11270" width="14" style="18" customWidth="1"/>
    <col min="11271" max="11521" width="11.42578125" style="18"/>
    <col min="11522" max="11522" width="62.5703125" style="18" customWidth="1"/>
    <col min="11523" max="11525" width="11.42578125" style="18"/>
    <col min="11526" max="11526" width="14" style="18" customWidth="1"/>
    <col min="11527" max="11777" width="11.42578125" style="18"/>
    <col min="11778" max="11778" width="62.5703125" style="18" customWidth="1"/>
    <col min="11779" max="11781" width="11.42578125" style="18"/>
    <col min="11782" max="11782" width="14" style="18" customWidth="1"/>
    <col min="11783" max="12033" width="11.42578125" style="18"/>
    <col min="12034" max="12034" width="62.5703125" style="18" customWidth="1"/>
    <col min="12035" max="12037" width="11.42578125" style="18"/>
    <col min="12038" max="12038" width="14" style="18" customWidth="1"/>
    <col min="12039" max="12289" width="11.42578125" style="18"/>
    <col min="12290" max="12290" width="62.5703125" style="18" customWidth="1"/>
    <col min="12291" max="12293" width="11.42578125" style="18"/>
    <col min="12294" max="12294" width="14" style="18" customWidth="1"/>
    <col min="12295" max="12545" width="11.42578125" style="18"/>
    <col min="12546" max="12546" width="62.5703125" style="18" customWidth="1"/>
    <col min="12547" max="12549" width="11.42578125" style="18"/>
    <col min="12550" max="12550" width="14" style="18" customWidth="1"/>
    <col min="12551" max="12801" width="11.42578125" style="18"/>
    <col min="12802" max="12802" width="62.5703125" style="18" customWidth="1"/>
    <col min="12803" max="12805" width="11.42578125" style="18"/>
    <col min="12806" max="12806" width="14" style="18" customWidth="1"/>
    <col min="12807" max="13057" width="11.42578125" style="18"/>
    <col min="13058" max="13058" width="62.5703125" style="18" customWidth="1"/>
    <col min="13059" max="13061" width="11.42578125" style="18"/>
    <col min="13062" max="13062" width="14" style="18" customWidth="1"/>
    <col min="13063" max="13313" width="11.42578125" style="18"/>
    <col min="13314" max="13314" width="62.5703125" style="18" customWidth="1"/>
    <col min="13315" max="13317" width="11.42578125" style="18"/>
    <col min="13318" max="13318" width="14" style="18" customWidth="1"/>
    <col min="13319" max="13569" width="11.42578125" style="18"/>
    <col min="13570" max="13570" width="62.5703125" style="18" customWidth="1"/>
    <col min="13571" max="13573" width="11.42578125" style="18"/>
    <col min="13574" max="13574" width="14" style="18" customWidth="1"/>
    <col min="13575" max="13825" width="11.42578125" style="18"/>
    <col min="13826" max="13826" width="62.5703125" style="18" customWidth="1"/>
    <col min="13827" max="13829" width="11.42578125" style="18"/>
    <col min="13830" max="13830" width="14" style="18" customWidth="1"/>
    <col min="13831" max="14081" width="11.42578125" style="18"/>
    <col min="14082" max="14082" width="62.5703125" style="18" customWidth="1"/>
    <col min="14083" max="14085" width="11.42578125" style="18"/>
    <col min="14086" max="14086" width="14" style="18" customWidth="1"/>
    <col min="14087" max="14337" width="11.42578125" style="18"/>
    <col min="14338" max="14338" width="62.5703125" style="18" customWidth="1"/>
    <col min="14339" max="14341" width="11.42578125" style="18"/>
    <col min="14342" max="14342" width="14" style="18" customWidth="1"/>
    <col min="14343" max="14593" width="11.42578125" style="18"/>
    <col min="14594" max="14594" width="62.5703125" style="18" customWidth="1"/>
    <col min="14595" max="14597" width="11.42578125" style="18"/>
    <col min="14598" max="14598" width="14" style="18" customWidth="1"/>
    <col min="14599" max="14849" width="11.42578125" style="18"/>
    <col min="14850" max="14850" width="62.5703125" style="18" customWidth="1"/>
    <col min="14851" max="14853" width="11.42578125" style="18"/>
    <col min="14854" max="14854" width="14" style="18" customWidth="1"/>
    <col min="14855" max="15105" width="11.42578125" style="18"/>
    <col min="15106" max="15106" width="62.5703125" style="18" customWidth="1"/>
    <col min="15107" max="15109" width="11.42578125" style="18"/>
    <col min="15110" max="15110" width="14" style="18" customWidth="1"/>
    <col min="15111" max="15361" width="11.42578125" style="18"/>
    <col min="15362" max="15362" width="62.5703125" style="18" customWidth="1"/>
    <col min="15363" max="15365" width="11.42578125" style="18"/>
    <col min="15366" max="15366" width="14" style="18" customWidth="1"/>
    <col min="15367" max="15617" width="11.42578125" style="18"/>
    <col min="15618" max="15618" width="62.5703125" style="18" customWidth="1"/>
    <col min="15619" max="15621" width="11.42578125" style="18"/>
    <col min="15622" max="15622" width="14" style="18" customWidth="1"/>
    <col min="15623" max="15873" width="11.42578125" style="18"/>
    <col min="15874" max="15874" width="62.5703125" style="18" customWidth="1"/>
    <col min="15875" max="15877" width="11.42578125" style="18"/>
    <col min="15878" max="15878" width="14" style="18" customWidth="1"/>
    <col min="15879" max="16129" width="11.42578125" style="18"/>
    <col min="16130" max="16130" width="62.5703125" style="18" customWidth="1"/>
    <col min="16131" max="16133" width="11.42578125" style="18"/>
    <col min="16134" max="16134" width="14" style="18" customWidth="1"/>
    <col min="16135" max="16384" width="11.42578125" style="18"/>
  </cols>
  <sheetData>
    <row r="1" spans="1:6" s="192" customFormat="1" ht="12.75" customHeight="1" x14ac:dyDescent="0.25">
      <c r="A1" s="214" t="str">
        <f>+'Estado de Situacion Financiera'!A1:D1</f>
        <v>CONSEJO TECNICO ASISTENCIA MEDICO SOCIAL</v>
      </c>
      <c r="B1" s="214"/>
      <c r="C1" s="214"/>
      <c r="D1" s="214"/>
      <c r="E1" s="191"/>
      <c r="F1" s="191"/>
    </row>
    <row r="2" spans="1:6" s="192" customFormat="1" ht="12.75" customHeight="1" x14ac:dyDescent="0.25">
      <c r="A2" s="214" t="s">
        <v>595</v>
      </c>
      <c r="B2" s="214"/>
      <c r="C2" s="214"/>
      <c r="D2" s="214"/>
      <c r="E2" s="191"/>
      <c r="F2" s="191"/>
    </row>
    <row r="3" spans="1:6" s="192" customFormat="1" ht="12.75" customHeight="1" x14ac:dyDescent="0.25">
      <c r="A3" s="215" t="str">
        <f>+'Estado de Situacion Financiera'!A3:D3</f>
        <v>AL 30 DE JUNIO DEL 2017</v>
      </c>
      <c r="B3" s="215"/>
      <c r="C3" s="215"/>
      <c r="D3" s="215"/>
      <c r="E3" s="191"/>
      <c r="F3" s="191"/>
    </row>
    <row r="4" spans="1:6" s="192" customFormat="1" ht="12.75" customHeight="1" x14ac:dyDescent="0.25">
      <c r="A4" s="215"/>
      <c r="B4" s="215"/>
      <c r="C4" s="215"/>
      <c r="D4" s="216"/>
      <c r="E4" s="191"/>
      <c r="F4" s="191"/>
    </row>
    <row r="5" spans="1:6" s="192" customFormat="1" ht="12.75" customHeight="1" x14ac:dyDescent="0.25">
      <c r="A5" s="215"/>
      <c r="B5" s="215"/>
      <c r="C5" s="215"/>
      <c r="D5" s="216"/>
      <c r="E5" s="193" t="s">
        <v>291</v>
      </c>
    </row>
    <row r="6" spans="1:6" ht="17.25" customHeight="1" x14ac:dyDescent="0.25">
      <c r="A6" s="21"/>
      <c r="B6" s="22"/>
      <c r="C6" s="23" t="s">
        <v>292</v>
      </c>
      <c r="D6" s="143">
        <v>2017</v>
      </c>
      <c r="E6" s="143">
        <v>2016</v>
      </c>
      <c r="F6" s="196"/>
    </row>
    <row r="7" spans="1:6" s="192" customFormat="1" ht="12.75" customHeight="1" x14ac:dyDescent="0.25">
      <c r="D7" s="191"/>
      <c r="E7" s="191"/>
      <c r="F7" s="191"/>
    </row>
    <row r="8" spans="1:6" s="192" customFormat="1" ht="12.75" customHeight="1" x14ac:dyDescent="0.25">
      <c r="C8" s="194"/>
      <c r="D8" s="195"/>
      <c r="E8" s="195"/>
      <c r="F8" s="191"/>
    </row>
    <row r="9" spans="1:6" ht="12.75" customHeight="1" x14ac:dyDescent="0.25">
      <c r="A9" s="66" t="s">
        <v>226</v>
      </c>
      <c r="B9" s="67" t="s">
        <v>227</v>
      </c>
      <c r="C9" s="34"/>
      <c r="D9" s="33"/>
      <c r="E9" s="33"/>
    </row>
    <row r="10" spans="1:6" ht="12.75" customHeight="1" x14ac:dyDescent="0.25">
      <c r="A10" s="68" t="s">
        <v>596</v>
      </c>
      <c r="B10" s="69" t="s">
        <v>597</v>
      </c>
      <c r="C10" s="34"/>
      <c r="D10" s="33"/>
      <c r="E10" s="33"/>
    </row>
    <row r="11" spans="1:6" ht="12.75" customHeight="1" x14ac:dyDescent="0.25">
      <c r="A11" s="70" t="s">
        <v>598</v>
      </c>
      <c r="B11" s="71" t="s">
        <v>599</v>
      </c>
      <c r="C11" s="72">
        <v>31</v>
      </c>
      <c r="D11" s="73">
        <f>SUM(D12:D15)</f>
        <v>0</v>
      </c>
      <c r="E11" s="73">
        <f>SUM(E12:E15)</f>
        <v>0</v>
      </c>
    </row>
    <row r="12" spans="1:6" ht="12.75" customHeight="1" x14ac:dyDescent="0.25">
      <c r="A12" s="74" t="s">
        <v>600</v>
      </c>
      <c r="B12" s="75" t="s">
        <v>601</v>
      </c>
      <c r="C12" s="76"/>
      <c r="D12" s="43">
        <v>0</v>
      </c>
      <c r="E12" s="43">
        <v>0</v>
      </c>
    </row>
    <row r="13" spans="1:6" ht="12.75" customHeight="1" x14ac:dyDescent="0.25">
      <c r="A13" s="74" t="s">
        <v>602</v>
      </c>
      <c r="B13" s="75" t="s">
        <v>603</v>
      </c>
      <c r="C13" s="76"/>
      <c r="D13" s="45">
        <v>0</v>
      </c>
      <c r="E13" s="45">
        <v>0</v>
      </c>
    </row>
    <row r="14" spans="1:6" ht="12.75" customHeight="1" x14ac:dyDescent="0.25">
      <c r="A14" s="74" t="s">
        <v>604</v>
      </c>
      <c r="B14" s="75" t="s">
        <v>605</v>
      </c>
      <c r="C14" s="76"/>
      <c r="D14" s="45">
        <v>0</v>
      </c>
      <c r="E14" s="45">
        <v>0</v>
      </c>
    </row>
    <row r="15" spans="1:6" ht="12.75" customHeight="1" x14ac:dyDescent="0.25">
      <c r="A15" s="74" t="s">
        <v>606</v>
      </c>
      <c r="B15" s="75" t="s">
        <v>607</v>
      </c>
      <c r="C15" s="76"/>
      <c r="D15" s="45">
        <v>0</v>
      </c>
      <c r="E15" s="45">
        <v>0</v>
      </c>
    </row>
    <row r="16" spans="1:6" ht="12.75" customHeight="1" x14ac:dyDescent="0.25">
      <c r="A16" s="70" t="s">
        <v>608</v>
      </c>
      <c r="B16" s="71" t="s">
        <v>609</v>
      </c>
      <c r="C16" s="40" t="s">
        <v>610</v>
      </c>
      <c r="D16" s="73">
        <f>SUM(D17:D22)</f>
        <v>0</v>
      </c>
      <c r="E16" s="73">
        <f>SUM(E17:E22)</f>
        <v>0</v>
      </c>
    </row>
    <row r="17" spans="1:5" ht="12.75" customHeight="1" x14ac:dyDescent="0.25">
      <c r="A17" s="74" t="s">
        <v>611</v>
      </c>
      <c r="B17" s="75" t="s">
        <v>612</v>
      </c>
      <c r="C17" s="76"/>
      <c r="D17" s="45">
        <v>0</v>
      </c>
      <c r="E17" s="45">
        <v>0</v>
      </c>
    </row>
    <row r="18" spans="1:5" ht="12.75" customHeight="1" x14ac:dyDescent="0.25">
      <c r="A18" s="74" t="s">
        <v>613</v>
      </c>
      <c r="B18" s="75" t="s">
        <v>614</v>
      </c>
      <c r="C18" s="76"/>
      <c r="D18" s="45">
        <v>0</v>
      </c>
      <c r="E18" s="45">
        <v>0</v>
      </c>
    </row>
    <row r="19" spans="1:5" ht="12.75" customHeight="1" x14ac:dyDescent="0.25">
      <c r="A19" s="74" t="s">
        <v>615</v>
      </c>
      <c r="B19" s="75" t="s">
        <v>616</v>
      </c>
      <c r="C19" s="76"/>
      <c r="D19" s="45">
        <v>0</v>
      </c>
      <c r="E19" s="45">
        <v>0</v>
      </c>
    </row>
    <row r="20" spans="1:5" ht="12.75" customHeight="1" x14ac:dyDescent="0.25">
      <c r="A20" s="74" t="s">
        <v>617</v>
      </c>
      <c r="B20" s="75" t="s">
        <v>618</v>
      </c>
      <c r="C20" s="76"/>
      <c r="D20" s="45">
        <v>0</v>
      </c>
      <c r="E20" s="45">
        <v>0</v>
      </c>
    </row>
    <row r="21" spans="1:5" ht="12.75" customHeight="1" x14ac:dyDescent="0.25">
      <c r="A21" s="74" t="s">
        <v>619</v>
      </c>
      <c r="B21" s="75" t="s">
        <v>620</v>
      </c>
      <c r="C21" s="76"/>
      <c r="D21" s="45">
        <v>0</v>
      </c>
      <c r="E21" s="45">
        <v>0</v>
      </c>
    </row>
    <row r="22" spans="1:5" ht="12.75" customHeight="1" x14ac:dyDescent="0.25">
      <c r="A22" s="74" t="s">
        <v>621</v>
      </c>
      <c r="B22" s="75" t="s">
        <v>622</v>
      </c>
      <c r="C22" s="76"/>
      <c r="D22" s="45">
        <v>0</v>
      </c>
      <c r="E22" s="45">
        <v>0</v>
      </c>
    </row>
    <row r="23" spans="1:5" ht="12.75" customHeight="1" x14ac:dyDescent="0.25">
      <c r="A23" s="70" t="s">
        <v>623</v>
      </c>
      <c r="B23" s="71" t="s">
        <v>624</v>
      </c>
      <c r="C23" s="40" t="s">
        <v>625</v>
      </c>
      <c r="D23" s="73">
        <f>SUM(D24:D26)</f>
        <v>0</v>
      </c>
      <c r="E23" s="73">
        <f>SUM(E24:E26)</f>
        <v>0</v>
      </c>
    </row>
    <row r="24" spans="1:5" ht="12.75" customHeight="1" x14ac:dyDescent="0.25">
      <c r="A24" s="74" t="s">
        <v>626</v>
      </c>
      <c r="B24" s="75" t="s">
        <v>627</v>
      </c>
      <c r="C24" s="76"/>
      <c r="D24" s="45">
        <v>0</v>
      </c>
      <c r="E24" s="45">
        <v>0</v>
      </c>
    </row>
    <row r="25" spans="1:5" ht="12.75" customHeight="1" x14ac:dyDescent="0.25">
      <c r="A25" s="74" t="s">
        <v>628</v>
      </c>
      <c r="B25" s="75" t="s">
        <v>629</v>
      </c>
      <c r="C25" s="76"/>
      <c r="D25" s="45">
        <v>0</v>
      </c>
      <c r="E25" s="45">
        <v>0</v>
      </c>
    </row>
    <row r="26" spans="1:5" ht="12.75" customHeight="1" x14ac:dyDescent="0.25">
      <c r="A26" s="74" t="s">
        <v>630</v>
      </c>
      <c r="B26" s="77" t="s">
        <v>631</v>
      </c>
      <c r="C26" s="76"/>
      <c r="D26" s="45">
        <v>0</v>
      </c>
      <c r="E26" s="45">
        <v>0</v>
      </c>
    </row>
    <row r="27" spans="1:5" ht="12.75" customHeight="1" x14ac:dyDescent="0.25">
      <c r="A27" s="70" t="s">
        <v>632</v>
      </c>
      <c r="B27" s="71" t="s">
        <v>633</v>
      </c>
      <c r="C27" s="40" t="s">
        <v>634</v>
      </c>
      <c r="D27" s="73">
        <f>SUM(D28:D30)</f>
        <v>0</v>
      </c>
      <c r="E27" s="73">
        <f>SUM(E28:E30)</f>
        <v>0</v>
      </c>
    </row>
    <row r="28" spans="1:5" ht="12.75" customHeight="1" x14ac:dyDescent="0.25">
      <c r="A28" s="74" t="s">
        <v>635</v>
      </c>
      <c r="B28" s="75" t="s">
        <v>636</v>
      </c>
      <c r="C28" s="76"/>
      <c r="D28" s="45">
        <v>0</v>
      </c>
      <c r="E28" s="45">
        <v>0</v>
      </c>
    </row>
    <row r="29" spans="1:5" ht="12.75" customHeight="1" x14ac:dyDescent="0.25">
      <c r="A29" s="74" t="s">
        <v>637</v>
      </c>
      <c r="B29" s="75" t="s">
        <v>638</v>
      </c>
      <c r="C29" s="76"/>
      <c r="D29" s="45">
        <v>0</v>
      </c>
      <c r="E29" s="45">
        <v>0</v>
      </c>
    </row>
    <row r="30" spans="1:5" ht="12.75" customHeight="1" x14ac:dyDescent="0.25">
      <c r="A30" s="74" t="s">
        <v>639</v>
      </c>
      <c r="B30" s="75" t="s">
        <v>640</v>
      </c>
      <c r="C30" s="76"/>
      <c r="D30" s="45">
        <v>0</v>
      </c>
      <c r="E30" s="45">
        <v>0</v>
      </c>
    </row>
    <row r="31" spans="1:5" ht="12.75" customHeight="1" x14ac:dyDescent="0.25">
      <c r="A31" s="70" t="s">
        <v>641</v>
      </c>
      <c r="B31" s="71" t="s">
        <v>642</v>
      </c>
      <c r="C31" s="40" t="s">
        <v>643</v>
      </c>
      <c r="D31" s="73">
        <f>SUM(D32:D33)</f>
        <v>0</v>
      </c>
      <c r="E31" s="73">
        <f>SUM(E32:E33)</f>
        <v>0</v>
      </c>
    </row>
    <row r="32" spans="1:5" ht="12.75" customHeight="1" x14ac:dyDescent="0.25">
      <c r="A32" s="74" t="s">
        <v>644</v>
      </c>
      <c r="B32" s="75" t="s">
        <v>645</v>
      </c>
      <c r="C32" s="76"/>
      <c r="D32" s="45">
        <v>0</v>
      </c>
      <c r="E32" s="45">
        <v>0</v>
      </c>
    </row>
    <row r="33" spans="1:5" ht="12.75" customHeight="1" x14ac:dyDescent="0.25">
      <c r="A33" s="68" t="s">
        <v>646</v>
      </c>
      <c r="B33" s="69" t="s">
        <v>647</v>
      </c>
      <c r="C33" s="76"/>
      <c r="D33" s="45">
        <v>0</v>
      </c>
      <c r="E33" s="45">
        <v>0</v>
      </c>
    </row>
    <row r="34" spans="1:5" ht="12.75" customHeight="1" x14ac:dyDescent="0.25">
      <c r="A34" s="70" t="s">
        <v>648</v>
      </c>
      <c r="B34" s="71" t="s">
        <v>649</v>
      </c>
      <c r="C34" s="40" t="s">
        <v>650</v>
      </c>
      <c r="D34" s="73">
        <f>SUM(D35:D37)</f>
        <v>0</v>
      </c>
      <c r="E34" s="73">
        <f>SUM(E35:E37)</f>
        <v>0</v>
      </c>
    </row>
    <row r="35" spans="1:5" ht="12.75" customHeight="1" x14ac:dyDescent="0.25">
      <c r="A35" s="74" t="s">
        <v>651</v>
      </c>
      <c r="B35" s="75" t="s">
        <v>652</v>
      </c>
      <c r="C35" s="76"/>
      <c r="D35" s="45">
        <v>0</v>
      </c>
      <c r="E35" s="45">
        <v>0</v>
      </c>
    </row>
    <row r="36" spans="1:5" ht="12.75" customHeight="1" x14ac:dyDescent="0.25">
      <c r="A36" s="74" t="s">
        <v>653</v>
      </c>
      <c r="B36" s="75" t="s">
        <v>654</v>
      </c>
      <c r="C36" s="76"/>
      <c r="D36" s="45">
        <v>0</v>
      </c>
      <c r="E36" s="45">
        <v>0</v>
      </c>
    </row>
    <row r="37" spans="1:5" ht="12.75" customHeight="1" x14ac:dyDescent="0.25">
      <c r="A37" s="74" t="s">
        <v>655</v>
      </c>
      <c r="B37" s="75" t="s">
        <v>656</v>
      </c>
      <c r="C37" s="76"/>
      <c r="D37" s="45">
        <v>0</v>
      </c>
      <c r="E37" s="45">
        <v>0</v>
      </c>
    </row>
    <row r="38" spans="1:5" ht="12.75" customHeight="1" x14ac:dyDescent="0.25">
      <c r="A38" s="70" t="s">
        <v>657</v>
      </c>
      <c r="B38" s="71" t="s">
        <v>658</v>
      </c>
      <c r="C38" s="40" t="s">
        <v>659</v>
      </c>
      <c r="D38" s="73">
        <f>SUM(D39:D40)</f>
        <v>0</v>
      </c>
      <c r="E38" s="73">
        <f>SUM(E39:E40)</f>
        <v>0</v>
      </c>
    </row>
    <row r="39" spans="1:5" ht="12.75" customHeight="1" x14ac:dyDescent="0.25">
      <c r="A39" s="74" t="s">
        <v>660</v>
      </c>
      <c r="B39" s="75" t="s">
        <v>661</v>
      </c>
      <c r="C39" s="76"/>
      <c r="D39" s="45">
        <v>0</v>
      </c>
      <c r="E39" s="45">
        <v>0</v>
      </c>
    </row>
    <row r="40" spans="1:5" ht="12.75" customHeight="1" x14ac:dyDescent="0.25">
      <c r="A40" s="68" t="s">
        <v>662</v>
      </c>
      <c r="B40" s="69" t="s">
        <v>663</v>
      </c>
      <c r="C40" s="76"/>
      <c r="D40" s="45">
        <v>0</v>
      </c>
      <c r="E40" s="45">
        <v>0</v>
      </c>
    </row>
    <row r="41" spans="1:5" ht="12.75" customHeight="1" x14ac:dyDescent="0.25">
      <c r="A41" s="70" t="s">
        <v>664</v>
      </c>
      <c r="B41" s="71" t="s">
        <v>665</v>
      </c>
      <c r="C41" s="40" t="s">
        <v>666</v>
      </c>
      <c r="D41" s="73">
        <f>SUM(D42:D45)</f>
        <v>0</v>
      </c>
      <c r="E41" s="73">
        <f>SUM(E42:E45)</f>
        <v>0</v>
      </c>
    </row>
    <row r="42" spans="1:5" ht="12.75" customHeight="1" x14ac:dyDescent="0.25">
      <c r="A42" s="74" t="s">
        <v>667</v>
      </c>
      <c r="B42" s="75" t="s">
        <v>668</v>
      </c>
      <c r="C42" s="76"/>
      <c r="D42" s="45">
        <v>0</v>
      </c>
      <c r="E42" s="45">
        <v>0</v>
      </c>
    </row>
    <row r="43" spans="1:5" ht="12.75" customHeight="1" x14ac:dyDescent="0.25">
      <c r="A43" s="74" t="s">
        <v>669</v>
      </c>
      <c r="B43" s="75" t="s">
        <v>670</v>
      </c>
      <c r="C43" s="76"/>
      <c r="D43" s="45">
        <v>0</v>
      </c>
      <c r="E43" s="45">
        <v>0</v>
      </c>
    </row>
    <row r="44" spans="1:5" ht="12.75" customHeight="1" x14ac:dyDescent="0.25">
      <c r="A44" s="74" t="s">
        <v>671</v>
      </c>
      <c r="B44" s="75" t="s">
        <v>672</v>
      </c>
      <c r="C44" s="76"/>
      <c r="D44" s="45">
        <v>0</v>
      </c>
      <c r="E44" s="45">
        <v>0</v>
      </c>
    </row>
    <row r="45" spans="1:5" ht="12.75" customHeight="1" x14ac:dyDescent="0.25">
      <c r="A45" s="74" t="s">
        <v>673</v>
      </c>
      <c r="B45" s="75" t="s">
        <v>674</v>
      </c>
      <c r="C45" s="76"/>
      <c r="D45" s="45">
        <v>0</v>
      </c>
      <c r="E45" s="45">
        <v>0</v>
      </c>
    </row>
    <row r="46" spans="1:5" ht="12.75" customHeight="1" x14ac:dyDescent="0.25">
      <c r="A46" s="70" t="s">
        <v>675</v>
      </c>
      <c r="B46" s="71" t="s">
        <v>676</v>
      </c>
      <c r="C46" s="40" t="s">
        <v>677</v>
      </c>
      <c r="D46" s="73">
        <f>SUM(D47:D48)</f>
        <v>0</v>
      </c>
      <c r="E46" s="73">
        <f>SUM(E47:E48)</f>
        <v>0</v>
      </c>
    </row>
    <row r="47" spans="1:5" ht="12.75" customHeight="1" x14ac:dyDescent="0.25">
      <c r="A47" s="74" t="s">
        <v>678</v>
      </c>
      <c r="B47" s="75" t="s">
        <v>679</v>
      </c>
      <c r="C47" s="76"/>
      <c r="D47" s="45">
        <v>0</v>
      </c>
      <c r="E47" s="45">
        <v>0</v>
      </c>
    </row>
    <row r="48" spans="1:5" ht="12.75" customHeight="1" x14ac:dyDescent="0.25">
      <c r="A48" s="68" t="s">
        <v>680</v>
      </c>
      <c r="B48" s="69" t="s">
        <v>681</v>
      </c>
      <c r="C48" s="76"/>
      <c r="D48" s="45">
        <v>0</v>
      </c>
      <c r="E48" s="45">
        <v>0</v>
      </c>
    </row>
    <row r="49" spans="1:5" ht="12.75" customHeight="1" x14ac:dyDescent="0.25">
      <c r="A49" s="70" t="s">
        <v>682</v>
      </c>
      <c r="B49" s="71" t="s">
        <v>683</v>
      </c>
      <c r="C49" s="40" t="s">
        <v>684</v>
      </c>
      <c r="D49" s="73">
        <f>SUM(D50:D51)</f>
        <v>0</v>
      </c>
      <c r="E49" s="73">
        <f>SUM(E50:E51)</f>
        <v>0</v>
      </c>
    </row>
    <row r="50" spans="1:5" ht="12.75" customHeight="1" x14ac:dyDescent="0.25">
      <c r="A50" s="74" t="s">
        <v>685</v>
      </c>
      <c r="B50" s="75" t="s">
        <v>686</v>
      </c>
      <c r="C50" s="76"/>
      <c r="D50" s="45">
        <v>0</v>
      </c>
      <c r="E50" s="45">
        <v>0</v>
      </c>
    </row>
    <row r="51" spans="1:5" ht="12.75" customHeight="1" x14ac:dyDescent="0.25">
      <c r="A51" s="74" t="s">
        <v>687</v>
      </c>
      <c r="B51" s="75" t="s">
        <v>688</v>
      </c>
      <c r="C51" s="76"/>
      <c r="D51" s="45">
        <v>0</v>
      </c>
      <c r="E51" s="45">
        <v>0</v>
      </c>
    </row>
    <row r="52" spans="1:5" ht="12.75" customHeight="1" x14ac:dyDescent="0.25">
      <c r="A52" s="70" t="s">
        <v>689</v>
      </c>
      <c r="B52" s="71" t="s">
        <v>690</v>
      </c>
      <c r="C52" s="40" t="s">
        <v>691</v>
      </c>
      <c r="D52" s="73">
        <f>SUM(D53:D54)</f>
        <v>0</v>
      </c>
      <c r="E52" s="73">
        <f>SUM(E53:E54)</f>
        <v>0</v>
      </c>
    </row>
    <row r="53" spans="1:5" ht="12.75" customHeight="1" x14ac:dyDescent="0.25">
      <c r="A53" s="74" t="s">
        <v>692</v>
      </c>
      <c r="B53" s="75" t="s">
        <v>693</v>
      </c>
      <c r="C53" s="76"/>
      <c r="D53" s="45">
        <v>0</v>
      </c>
      <c r="E53" s="45">
        <v>0</v>
      </c>
    </row>
    <row r="54" spans="1:5" ht="12.75" customHeight="1" x14ac:dyDescent="0.25">
      <c r="A54" s="74" t="s">
        <v>694</v>
      </c>
      <c r="B54" s="75" t="s">
        <v>695</v>
      </c>
      <c r="C54" s="76"/>
      <c r="D54" s="45">
        <v>0</v>
      </c>
      <c r="E54" s="45">
        <v>0</v>
      </c>
    </row>
    <row r="55" spans="1:5" ht="12.75" customHeight="1" x14ac:dyDescent="0.25">
      <c r="A55" s="70" t="s">
        <v>696</v>
      </c>
      <c r="B55" s="71" t="s">
        <v>697</v>
      </c>
      <c r="C55" s="40" t="s">
        <v>698</v>
      </c>
      <c r="D55" s="73">
        <f>SUM(D56:D58)</f>
        <v>0</v>
      </c>
      <c r="E55" s="73">
        <f>SUM(E56:E58)</f>
        <v>0</v>
      </c>
    </row>
    <row r="56" spans="1:5" ht="12.75" customHeight="1" x14ac:dyDescent="0.25">
      <c r="A56" s="74" t="s">
        <v>699</v>
      </c>
      <c r="B56" s="75" t="s">
        <v>700</v>
      </c>
      <c r="C56" s="76"/>
      <c r="D56" s="45">
        <v>0</v>
      </c>
      <c r="E56" s="45">
        <v>0</v>
      </c>
    </row>
    <row r="57" spans="1:5" ht="12.75" customHeight="1" x14ac:dyDescent="0.25">
      <c r="A57" s="74" t="s">
        <v>701</v>
      </c>
      <c r="B57" s="75" t="s">
        <v>702</v>
      </c>
      <c r="C57" s="76"/>
      <c r="D57" s="45">
        <v>0</v>
      </c>
      <c r="E57" s="45">
        <v>0</v>
      </c>
    </row>
    <row r="58" spans="1:5" ht="12.75" customHeight="1" x14ac:dyDescent="0.25">
      <c r="A58" s="74" t="s">
        <v>703</v>
      </c>
      <c r="B58" s="75" t="s">
        <v>704</v>
      </c>
      <c r="C58" s="76"/>
      <c r="D58" s="45">
        <v>0</v>
      </c>
      <c r="E58" s="45">
        <v>0</v>
      </c>
    </row>
    <row r="59" spans="1:5" ht="12.75" customHeight="1" x14ac:dyDescent="0.25">
      <c r="A59" s="70" t="s">
        <v>705</v>
      </c>
      <c r="B59" s="71" t="s">
        <v>706</v>
      </c>
      <c r="C59" s="40" t="s">
        <v>707</v>
      </c>
      <c r="D59" s="73">
        <f>SUM(D60:D61)</f>
        <v>0</v>
      </c>
      <c r="E59" s="73">
        <f>SUM(E60:E61)</f>
        <v>0</v>
      </c>
    </row>
    <row r="60" spans="1:5" ht="12.75" customHeight="1" x14ac:dyDescent="0.25">
      <c r="A60" s="74" t="s">
        <v>708</v>
      </c>
      <c r="B60" s="75" t="s">
        <v>709</v>
      </c>
      <c r="C60" s="76"/>
      <c r="D60" s="45">
        <v>0</v>
      </c>
      <c r="E60" s="45">
        <v>0</v>
      </c>
    </row>
    <row r="61" spans="1:5" ht="12.75" customHeight="1" x14ac:dyDescent="0.25">
      <c r="A61" s="74" t="s">
        <v>710</v>
      </c>
      <c r="B61" s="75" t="s">
        <v>711</v>
      </c>
      <c r="C61" s="76"/>
      <c r="D61" s="45">
        <v>0</v>
      </c>
      <c r="E61" s="45">
        <v>0</v>
      </c>
    </row>
    <row r="62" spans="1:5" ht="12.75" customHeight="1" x14ac:dyDescent="0.25">
      <c r="A62" s="70" t="s">
        <v>712</v>
      </c>
      <c r="B62" s="71" t="s">
        <v>713</v>
      </c>
      <c r="C62" s="40" t="s">
        <v>714</v>
      </c>
      <c r="D62" s="73">
        <f>SUM(D63:D71)</f>
        <v>0</v>
      </c>
      <c r="E62" s="73">
        <f>SUM(E63:E71)</f>
        <v>0</v>
      </c>
    </row>
    <row r="63" spans="1:5" ht="12.75" customHeight="1" x14ac:dyDescent="0.25">
      <c r="A63" s="74" t="s">
        <v>715</v>
      </c>
      <c r="B63" s="75" t="s">
        <v>716</v>
      </c>
      <c r="C63" s="76"/>
      <c r="D63" s="45">
        <v>0</v>
      </c>
      <c r="E63" s="45">
        <v>0</v>
      </c>
    </row>
    <row r="64" spans="1:5" ht="12.75" customHeight="1" x14ac:dyDescent="0.25">
      <c r="A64" s="74" t="s">
        <v>717</v>
      </c>
      <c r="B64" s="75" t="s">
        <v>718</v>
      </c>
      <c r="C64" s="76"/>
      <c r="D64" s="45">
        <v>0</v>
      </c>
      <c r="E64" s="45">
        <v>0</v>
      </c>
    </row>
    <row r="65" spans="1:5" ht="12.75" customHeight="1" x14ac:dyDescent="0.25">
      <c r="A65" s="74" t="s">
        <v>719</v>
      </c>
      <c r="B65" s="75" t="s">
        <v>720</v>
      </c>
      <c r="C65" s="76"/>
      <c r="D65" s="45">
        <v>0</v>
      </c>
      <c r="E65" s="45">
        <v>0</v>
      </c>
    </row>
    <row r="66" spans="1:5" ht="12.75" customHeight="1" x14ac:dyDescent="0.25">
      <c r="A66" s="74" t="s">
        <v>721</v>
      </c>
      <c r="B66" s="75" t="s">
        <v>722</v>
      </c>
      <c r="C66" s="76"/>
      <c r="D66" s="45">
        <v>0</v>
      </c>
      <c r="E66" s="45">
        <v>0</v>
      </c>
    </row>
    <row r="67" spans="1:5" ht="12.75" customHeight="1" x14ac:dyDescent="0.25">
      <c r="A67" s="74" t="s">
        <v>723</v>
      </c>
      <c r="B67" s="75" t="s">
        <v>724</v>
      </c>
      <c r="C67" s="76"/>
      <c r="D67" s="45">
        <v>0</v>
      </c>
      <c r="E67" s="45">
        <v>0</v>
      </c>
    </row>
    <row r="68" spans="1:5" ht="12.75" customHeight="1" x14ac:dyDescent="0.25">
      <c r="A68" s="74" t="s">
        <v>725</v>
      </c>
      <c r="B68" s="75" t="s">
        <v>726</v>
      </c>
      <c r="C68" s="76"/>
      <c r="D68" s="45">
        <v>0</v>
      </c>
      <c r="E68" s="45">
        <v>0</v>
      </c>
    </row>
    <row r="69" spans="1:5" ht="12.75" customHeight="1" x14ac:dyDescent="0.25">
      <c r="A69" s="74" t="s">
        <v>727</v>
      </c>
      <c r="B69" s="75" t="s">
        <v>728</v>
      </c>
      <c r="C69" s="76"/>
      <c r="D69" s="45">
        <v>0</v>
      </c>
      <c r="E69" s="45">
        <v>0</v>
      </c>
    </row>
    <row r="70" spans="1:5" ht="12.75" customHeight="1" x14ac:dyDescent="0.25">
      <c r="A70" s="74" t="s">
        <v>729</v>
      </c>
      <c r="B70" s="75" t="s">
        <v>730</v>
      </c>
      <c r="C70" s="76"/>
      <c r="D70" s="45">
        <v>0</v>
      </c>
      <c r="E70" s="45">
        <v>0</v>
      </c>
    </row>
    <row r="71" spans="1:5" ht="12.75" customHeight="1" x14ac:dyDescent="0.25">
      <c r="A71" s="74" t="s">
        <v>731</v>
      </c>
      <c r="B71" s="77" t="s">
        <v>732</v>
      </c>
      <c r="C71" s="76"/>
      <c r="D71" s="45">
        <v>0</v>
      </c>
      <c r="E71" s="45">
        <v>0</v>
      </c>
    </row>
    <row r="72" spans="1:5" ht="12.75" customHeight="1" x14ac:dyDescent="0.25">
      <c r="A72" s="70" t="s">
        <v>733</v>
      </c>
      <c r="B72" s="71" t="s">
        <v>734</v>
      </c>
      <c r="C72" s="40" t="s">
        <v>735</v>
      </c>
      <c r="D72" s="73">
        <f>SUM(D73:D74)</f>
        <v>0</v>
      </c>
      <c r="E72" s="73">
        <f>SUM(E73:E74)</f>
        <v>0</v>
      </c>
    </row>
    <row r="73" spans="1:5" ht="12.75" customHeight="1" x14ac:dyDescent="0.25">
      <c r="A73" s="74" t="s">
        <v>736</v>
      </c>
      <c r="B73" s="75" t="s">
        <v>737</v>
      </c>
      <c r="C73" s="76"/>
      <c r="D73" s="45">
        <v>0</v>
      </c>
      <c r="E73" s="45">
        <v>0</v>
      </c>
    </row>
    <row r="74" spans="1:5" ht="12.75" customHeight="1" x14ac:dyDescent="0.25">
      <c r="A74" s="68" t="s">
        <v>738</v>
      </c>
      <c r="B74" s="69" t="s">
        <v>739</v>
      </c>
      <c r="C74" s="76"/>
      <c r="D74" s="45">
        <v>0</v>
      </c>
      <c r="E74" s="45">
        <v>0</v>
      </c>
    </row>
    <row r="75" spans="1:5" ht="12.75" customHeight="1" x14ac:dyDescent="0.25">
      <c r="A75" s="70" t="s">
        <v>740</v>
      </c>
      <c r="B75" s="71" t="s">
        <v>741</v>
      </c>
      <c r="C75" s="40" t="s">
        <v>742</v>
      </c>
      <c r="D75" s="73">
        <f>SUM(D76:D78)</f>
        <v>0</v>
      </c>
      <c r="E75" s="73">
        <f>SUM(E76:E78)</f>
        <v>0</v>
      </c>
    </row>
    <row r="76" spans="1:5" ht="12.75" customHeight="1" x14ac:dyDescent="0.25">
      <c r="A76" s="74" t="s">
        <v>743</v>
      </c>
      <c r="B76" s="75" t="s">
        <v>744</v>
      </c>
      <c r="C76" s="76"/>
      <c r="D76" s="45">
        <v>0</v>
      </c>
      <c r="E76" s="45">
        <v>0</v>
      </c>
    </row>
    <row r="77" spans="1:5" ht="12.75" customHeight="1" x14ac:dyDescent="0.25">
      <c r="A77" s="74" t="s">
        <v>745</v>
      </c>
      <c r="B77" s="75" t="s">
        <v>746</v>
      </c>
      <c r="C77" s="76"/>
      <c r="D77" s="45">
        <v>0</v>
      </c>
      <c r="E77" s="45">
        <v>0</v>
      </c>
    </row>
    <row r="78" spans="1:5" ht="12.75" customHeight="1" x14ac:dyDescent="0.25">
      <c r="A78" s="74" t="s">
        <v>747</v>
      </c>
      <c r="B78" s="75" t="s">
        <v>748</v>
      </c>
      <c r="C78" s="76"/>
      <c r="D78" s="45">
        <v>0</v>
      </c>
      <c r="E78" s="45">
        <v>0</v>
      </c>
    </row>
    <row r="79" spans="1:5" ht="12.75" customHeight="1" x14ac:dyDescent="0.25">
      <c r="A79" s="70" t="s">
        <v>749</v>
      </c>
      <c r="B79" s="71" t="s">
        <v>750</v>
      </c>
      <c r="C79" s="40" t="s">
        <v>751</v>
      </c>
      <c r="D79" s="73">
        <f>SUM(D80:D82)</f>
        <v>0</v>
      </c>
      <c r="E79" s="73">
        <f>SUM(E80:E82)</f>
        <v>0</v>
      </c>
    </row>
    <row r="80" spans="1:5" ht="12.75" customHeight="1" x14ac:dyDescent="0.25">
      <c r="A80" s="74" t="s">
        <v>752</v>
      </c>
      <c r="B80" s="75" t="s">
        <v>753</v>
      </c>
      <c r="C80" s="76"/>
      <c r="D80" s="45">
        <v>0</v>
      </c>
      <c r="E80" s="45">
        <v>0</v>
      </c>
    </row>
    <row r="81" spans="1:5" ht="12.75" customHeight="1" x14ac:dyDescent="0.25">
      <c r="A81" s="74" t="s">
        <v>754</v>
      </c>
      <c r="B81" s="75" t="s">
        <v>755</v>
      </c>
      <c r="C81" s="76"/>
      <c r="D81" s="45">
        <v>0</v>
      </c>
      <c r="E81" s="45">
        <v>0</v>
      </c>
    </row>
    <row r="82" spans="1:5" ht="12.75" customHeight="1" x14ac:dyDescent="0.25">
      <c r="A82" s="74" t="s">
        <v>756</v>
      </c>
      <c r="B82" s="75" t="s">
        <v>757</v>
      </c>
      <c r="C82" s="76"/>
      <c r="D82" s="45">
        <v>0</v>
      </c>
      <c r="E82" s="45">
        <v>0</v>
      </c>
    </row>
    <row r="83" spans="1:5" ht="12.75" customHeight="1" x14ac:dyDescent="0.25">
      <c r="A83" s="70" t="s">
        <v>758</v>
      </c>
      <c r="B83" s="71" t="s">
        <v>759</v>
      </c>
      <c r="C83" s="40" t="s">
        <v>760</v>
      </c>
      <c r="D83" s="73">
        <f>SUM(D84:D90)</f>
        <v>0</v>
      </c>
      <c r="E83" s="73">
        <f>SUM(E84:E90)</f>
        <v>0</v>
      </c>
    </row>
    <row r="84" spans="1:5" ht="12.75" customHeight="1" x14ac:dyDescent="0.25">
      <c r="A84" s="74" t="s">
        <v>761</v>
      </c>
      <c r="B84" s="75" t="s">
        <v>762</v>
      </c>
      <c r="C84" s="76"/>
      <c r="D84" s="45">
        <v>0</v>
      </c>
      <c r="E84" s="45">
        <v>0</v>
      </c>
    </row>
    <row r="85" spans="1:5" ht="12.75" customHeight="1" x14ac:dyDescent="0.25">
      <c r="A85" s="74" t="s">
        <v>763</v>
      </c>
      <c r="B85" s="75" t="s">
        <v>764</v>
      </c>
      <c r="C85" s="76"/>
      <c r="D85" s="45">
        <v>0</v>
      </c>
      <c r="E85" s="45">
        <v>0</v>
      </c>
    </row>
    <row r="86" spans="1:5" ht="12.75" customHeight="1" x14ac:dyDescent="0.25">
      <c r="A86" s="74" t="s">
        <v>765</v>
      </c>
      <c r="B86" s="75" t="s">
        <v>766</v>
      </c>
      <c r="C86" s="76"/>
      <c r="D86" s="45">
        <v>0</v>
      </c>
      <c r="E86" s="45">
        <v>0</v>
      </c>
    </row>
    <row r="87" spans="1:5" ht="12.75" customHeight="1" x14ac:dyDescent="0.25">
      <c r="A87" s="74" t="s">
        <v>767</v>
      </c>
      <c r="B87" s="75" t="s">
        <v>768</v>
      </c>
      <c r="C87" s="76"/>
      <c r="D87" s="45">
        <v>0</v>
      </c>
      <c r="E87" s="45">
        <v>0</v>
      </c>
    </row>
    <row r="88" spans="1:5" ht="12.75" customHeight="1" x14ac:dyDescent="0.25">
      <c r="A88" s="74" t="s">
        <v>769</v>
      </c>
      <c r="B88" s="75" t="s">
        <v>770</v>
      </c>
      <c r="C88" s="76"/>
      <c r="D88" s="45">
        <v>0</v>
      </c>
      <c r="E88" s="45">
        <v>0</v>
      </c>
    </row>
    <row r="89" spans="1:5" ht="12.75" customHeight="1" x14ac:dyDescent="0.25">
      <c r="A89" s="74" t="s">
        <v>771</v>
      </c>
      <c r="B89" s="75" t="s">
        <v>772</v>
      </c>
      <c r="C89" s="76"/>
      <c r="D89" s="45">
        <v>0</v>
      </c>
      <c r="E89" s="45">
        <v>0</v>
      </c>
    </row>
    <row r="90" spans="1:5" ht="12.75" customHeight="1" x14ac:dyDescent="0.25">
      <c r="A90" s="68" t="s">
        <v>773</v>
      </c>
      <c r="B90" s="69" t="s">
        <v>266</v>
      </c>
      <c r="C90" s="76"/>
      <c r="D90" s="45">
        <v>0</v>
      </c>
      <c r="E90" s="45">
        <v>0</v>
      </c>
    </row>
    <row r="91" spans="1:5" ht="12.75" customHeight="1" x14ac:dyDescent="0.25">
      <c r="A91" s="70" t="s">
        <v>774</v>
      </c>
      <c r="B91" s="71" t="s">
        <v>268</v>
      </c>
      <c r="C91" s="40" t="s">
        <v>775</v>
      </c>
      <c r="D91" s="73">
        <f>SUM(D92:D94)</f>
        <v>0</v>
      </c>
      <c r="E91" s="73">
        <f>SUM(E92:E94)</f>
        <v>0</v>
      </c>
    </row>
    <row r="92" spans="1:5" ht="12.75" customHeight="1" x14ac:dyDescent="0.25">
      <c r="A92" s="74" t="s">
        <v>776</v>
      </c>
      <c r="B92" s="75" t="s">
        <v>777</v>
      </c>
      <c r="C92" s="76"/>
      <c r="D92" s="45">
        <v>0</v>
      </c>
      <c r="E92" s="45">
        <v>0</v>
      </c>
    </row>
    <row r="93" spans="1:5" ht="12.75" customHeight="1" x14ac:dyDescent="0.25">
      <c r="A93" s="74" t="s">
        <v>778</v>
      </c>
      <c r="B93" s="75" t="s">
        <v>779</v>
      </c>
      <c r="C93" s="76"/>
      <c r="D93" s="45">
        <v>0</v>
      </c>
      <c r="E93" s="45">
        <v>0</v>
      </c>
    </row>
    <row r="94" spans="1:5" ht="12.75" customHeight="1" x14ac:dyDescent="0.25">
      <c r="A94" s="74" t="s">
        <v>780</v>
      </c>
      <c r="B94" s="75" t="s">
        <v>781</v>
      </c>
      <c r="C94" s="76"/>
      <c r="D94" s="45">
        <v>0</v>
      </c>
      <c r="E94" s="45">
        <v>0</v>
      </c>
    </row>
    <row r="95" spans="1:5" ht="12.75" customHeight="1" x14ac:dyDescent="0.25">
      <c r="A95" s="70" t="s">
        <v>782</v>
      </c>
      <c r="B95" s="71" t="s">
        <v>541</v>
      </c>
      <c r="C95" s="40" t="s">
        <v>783</v>
      </c>
      <c r="D95" s="73">
        <f>SUM(D96:D99)</f>
        <v>0</v>
      </c>
      <c r="E95" s="73">
        <f>SUM(E96:E99)</f>
        <v>0</v>
      </c>
    </row>
    <row r="96" spans="1:5" ht="12.75" customHeight="1" x14ac:dyDescent="0.25">
      <c r="A96" s="74" t="s">
        <v>784</v>
      </c>
      <c r="B96" s="75" t="s">
        <v>785</v>
      </c>
      <c r="C96" s="76"/>
      <c r="D96" s="45">
        <v>0</v>
      </c>
      <c r="E96" s="45">
        <v>0</v>
      </c>
    </row>
    <row r="97" spans="1:5" ht="12.75" customHeight="1" x14ac:dyDescent="0.25">
      <c r="A97" s="74" t="s">
        <v>786</v>
      </c>
      <c r="B97" s="75" t="s">
        <v>787</v>
      </c>
      <c r="C97" s="76"/>
      <c r="D97" s="45">
        <v>0</v>
      </c>
      <c r="E97" s="45">
        <v>0</v>
      </c>
    </row>
    <row r="98" spans="1:5" ht="12.75" customHeight="1" x14ac:dyDescent="0.25">
      <c r="A98" s="74" t="s">
        <v>788</v>
      </c>
      <c r="B98" s="75" t="s">
        <v>789</v>
      </c>
      <c r="C98" s="76"/>
      <c r="D98" s="45">
        <v>0</v>
      </c>
      <c r="E98" s="45">
        <v>0</v>
      </c>
    </row>
    <row r="99" spans="1:5" ht="12.75" customHeight="1" x14ac:dyDescent="0.25">
      <c r="A99" s="68" t="s">
        <v>228</v>
      </c>
      <c r="B99" s="69" t="s">
        <v>790</v>
      </c>
      <c r="C99" s="76"/>
      <c r="D99" s="45">
        <v>0</v>
      </c>
      <c r="E99" s="45">
        <v>0</v>
      </c>
    </row>
    <row r="100" spans="1:5" ht="12.75" customHeight="1" x14ac:dyDescent="0.25">
      <c r="A100" s="70" t="s">
        <v>791</v>
      </c>
      <c r="B100" s="71" t="s">
        <v>792</v>
      </c>
      <c r="C100" s="40" t="s">
        <v>793</v>
      </c>
      <c r="D100" s="73">
        <f>SUM(D101:D106)</f>
        <v>580695</v>
      </c>
      <c r="E100" s="73">
        <f>SUM(E101:E106)</f>
        <v>0</v>
      </c>
    </row>
    <row r="101" spans="1:5" ht="12.75" customHeight="1" x14ac:dyDescent="0.25">
      <c r="A101" s="74" t="s">
        <v>794</v>
      </c>
      <c r="B101" s="75" t="s">
        <v>795</v>
      </c>
      <c r="C101" s="76"/>
      <c r="D101" s="43">
        <v>580695</v>
      </c>
      <c r="E101" s="45">
        <v>0</v>
      </c>
    </row>
    <row r="102" spans="1:5" ht="12.75" customHeight="1" x14ac:dyDescent="0.25">
      <c r="A102" s="74" t="s">
        <v>796</v>
      </c>
      <c r="B102" s="75" t="s">
        <v>797</v>
      </c>
      <c r="C102" s="76"/>
      <c r="D102" s="45">
        <v>0</v>
      </c>
      <c r="E102" s="45">
        <v>0</v>
      </c>
    </row>
    <row r="103" spans="1:5" ht="12.75" customHeight="1" x14ac:dyDescent="0.25">
      <c r="A103" s="74" t="s">
        <v>798</v>
      </c>
      <c r="B103" s="75" t="s">
        <v>799</v>
      </c>
      <c r="C103" s="76"/>
      <c r="D103" s="45">
        <v>0</v>
      </c>
      <c r="E103" s="45">
        <v>0</v>
      </c>
    </row>
    <row r="104" spans="1:5" ht="12.75" customHeight="1" x14ac:dyDescent="0.25">
      <c r="A104" s="74" t="s">
        <v>800</v>
      </c>
      <c r="B104" s="75" t="s">
        <v>801</v>
      </c>
      <c r="C104" s="76"/>
      <c r="D104" s="45">
        <v>0</v>
      </c>
      <c r="E104" s="45">
        <v>0</v>
      </c>
    </row>
    <row r="105" spans="1:5" ht="12.75" customHeight="1" x14ac:dyDescent="0.25">
      <c r="A105" s="74" t="s">
        <v>802</v>
      </c>
      <c r="B105" s="75" t="s">
        <v>803</v>
      </c>
      <c r="C105" s="76"/>
      <c r="D105" s="45">
        <v>0</v>
      </c>
      <c r="E105" s="45">
        <v>0</v>
      </c>
    </row>
    <row r="106" spans="1:5" ht="12.75" customHeight="1" x14ac:dyDescent="0.25">
      <c r="A106" s="74" t="s">
        <v>804</v>
      </c>
      <c r="B106" s="75" t="s">
        <v>805</v>
      </c>
      <c r="C106" s="76"/>
      <c r="D106" s="45">
        <v>0</v>
      </c>
      <c r="E106" s="45">
        <v>0</v>
      </c>
    </row>
    <row r="107" spans="1:5" ht="12.75" customHeight="1" x14ac:dyDescent="0.25">
      <c r="A107" s="70" t="s">
        <v>806</v>
      </c>
      <c r="B107" s="71" t="s">
        <v>807</v>
      </c>
      <c r="C107" s="40" t="s">
        <v>808</v>
      </c>
      <c r="D107" s="73">
        <f>SUM(D108:D109)</f>
        <v>0</v>
      </c>
      <c r="E107" s="73">
        <f>SUM(E108:E109)</f>
        <v>0</v>
      </c>
    </row>
    <row r="108" spans="1:5" ht="12.75" customHeight="1" x14ac:dyDescent="0.25">
      <c r="A108" s="74" t="s">
        <v>809</v>
      </c>
      <c r="B108" s="75" t="s">
        <v>810</v>
      </c>
      <c r="C108" s="76"/>
      <c r="D108" s="45">
        <v>0</v>
      </c>
      <c r="E108" s="45">
        <v>0</v>
      </c>
    </row>
    <row r="109" spans="1:5" ht="12.75" customHeight="1" x14ac:dyDescent="0.25">
      <c r="A109" s="74" t="s">
        <v>811</v>
      </c>
      <c r="B109" s="77" t="s">
        <v>812</v>
      </c>
      <c r="C109" s="76"/>
      <c r="D109" s="45">
        <v>0</v>
      </c>
      <c r="E109" s="45">
        <v>0</v>
      </c>
    </row>
    <row r="110" spans="1:5" ht="12.75" customHeight="1" x14ac:dyDescent="0.25">
      <c r="A110" s="70" t="s">
        <v>813</v>
      </c>
      <c r="B110" s="71" t="s">
        <v>814</v>
      </c>
      <c r="C110" s="40" t="s">
        <v>815</v>
      </c>
      <c r="D110" s="73">
        <f>SUM(D111:D115)</f>
        <v>0</v>
      </c>
      <c r="E110" s="73">
        <f>SUM(E111:E115)</f>
        <v>0</v>
      </c>
    </row>
    <row r="111" spans="1:5" ht="12.75" customHeight="1" x14ac:dyDescent="0.25">
      <c r="A111" s="74" t="s">
        <v>816</v>
      </c>
      <c r="B111" s="77" t="s">
        <v>817</v>
      </c>
      <c r="C111" s="76"/>
      <c r="D111" s="45">
        <v>0</v>
      </c>
      <c r="E111" s="45">
        <v>0</v>
      </c>
    </row>
    <row r="112" spans="1:5" ht="12.75" customHeight="1" x14ac:dyDescent="0.25">
      <c r="A112" s="74" t="s">
        <v>818</v>
      </c>
      <c r="B112" s="77" t="s">
        <v>819</v>
      </c>
      <c r="C112" s="76"/>
      <c r="D112" s="45">
        <v>0</v>
      </c>
      <c r="E112" s="45">
        <v>0</v>
      </c>
    </row>
    <row r="113" spans="1:5" ht="12.75" customHeight="1" x14ac:dyDescent="0.25">
      <c r="A113" s="74" t="s">
        <v>820</v>
      </c>
      <c r="B113" s="75" t="s">
        <v>821</v>
      </c>
      <c r="C113" s="76"/>
      <c r="D113" s="45">
        <v>0</v>
      </c>
      <c r="E113" s="45">
        <v>0</v>
      </c>
    </row>
    <row r="114" spans="1:5" ht="12.75" customHeight="1" x14ac:dyDescent="0.25">
      <c r="A114" s="74" t="s">
        <v>822</v>
      </c>
      <c r="B114" s="75" t="s">
        <v>823</v>
      </c>
      <c r="C114" s="76"/>
      <c r="D114" s="45">
        <v>0</v>
      </c>
      <c r="E114" s="45">
        <v>0</v>
      </c>
    </row>
    <row r="115" spans="1:5" ht="12.75" customHeight="1" x14ac:dyDescent="0.25">
      <c r="A115" s="74" t="s">
        <v>824</v>
      </c>
      <c r="B115" s="75" t="s">
        <v>825</v>
      </c>
      <c r="C115" s="76"/>
      <c r="D115" s="45">
        <v>0</v>
      </c>
      <c r="E115" s="45">
        <v>0</v>
      </c>
    </row>
    <row r="116" spans="1:5" ht="12.75" customHeight="1" x14ac:dyDescent="0.25">
      <c r="A116" s="70" t="s">
        <v>826</v>
      </c>
      <c r="B116" s="71" t="s">
        <v>827</v>
      </c>
      <c r="C116" s="40" t="s">
        <v>828</v>
      </c>
      <c r="D116" s="73">
        <f>SUM(D117:D119)</f>
        <v>0</v>
      </c>
      <c r="E116" s="73">
        <f>SUM(E117:E119)</f>
        <v>0</v>
      </c>
    </row>
    <row r="117" spans="1:5" ht="12.75" customHeight="1" x14ac:dyDescent="0.25">
      <c r="A117" s="74" t="s">
        <v>829</v>
      </c>
      <c r="B117" s="77" t="s">
        <v>830</v>
      </c>
      <c r="C117" s="76"/>
      <c r="D117" s="45">
        <v>0</v>
      </c>
      <c r="E117" s="45">
        <v>0</v>
      </c>
    </row>
    <row r="118" spans="1:5" ht="12.75" customHeight="1" x14ac:dyDescent="0.25">
      <c r="A118" s="74" t="s">
        <v>831</v>
      </c>
      <c r="B118" s="77" t="s">
        <v>832</v>
      </c>
      <c r="C118" s="76"/>
      <c r="D118" s="45">
        <v>0</v>
      </c>
      <c r="E118" s="45">
        <v>0</v>
      </c>
    </row>
    <row r="119" spans="1:5" ht="12.75" customHeight="1" x14ac:dyDescent="0.25">
      <c r="A119" s="74" t="s">
        <v>833</v>
      </c>
      <c r="B119" s="77" t="s">
        <v>834</v>
      </c>
      <c r="C119" s="76"/>
      <c r="D119" s="45">
        <v>0</v>
      </c>
      <c r="E119" s="45">
        <v>0</v>
      </c>
    </row>
    <row r="120" spans="1:5" ht="12.75" customHeight="1" x14ac:dyDescent="0.25">
      <c r="A120" s="70" t="s">
        <v>835</v>
      </c>
      <c r="B120" s="71" t="s">
        <v>836</v>
      </c>
      <c r="C120" s="40" t="s">
        <v>837</v>
      </c>
      <c r="D120" s="73">
        <f>SUM(D121:D124)</f>
        <v>0</v>
      </c>
      <c r="E120" s="73">
        <f>SUM(E121:E124)</f>
        <v>0</v>
      </c>
    </row>
    <row r="121" spans="1:5" ht="12.75" customHeight="1" x14ac:dyDescent="0.25">
      <c r="A121" s="74" t="s">
        <v>838</v>
      </c>
      <c r="B121" s="75" t="s">
        <v>839</v>
      </c>
      <c r="C121" s="76"/>
      <c r="D121" s="45">
        <v>0</v>
      </c>
      <c r="E121" s="45">
        <v>0</v>
      </c>
    </row>
    <row r="122" spans="1:5" ht="12.75" customHeight="1" x14ac:dyDescent="0.25">
      <c r="A122" s="74" t="s">
        <v>840</v>
      </c>
      <c r="B122" s="75" t="s">
        <v>841</v>
      </c>
      <c r="C122" s="76"/>
      <c r="D122" s="45">
        <v>0</v>
      </c>
      <c r="E122" s="45">
        <v>0</v>
      </c>
    </row>
    <row r="123" spans="1:5" ht="12.75" customHeight="1" x14ac:dyDescent="0.25">
      <c r="A123" s="74" t="s">
        <v>842</v>
      </c>
      <c r="B123" s="77" t="s">
        <v>843</v>
      </c>
      <c r="C123" s="76"/>
      <c r="D123" s="45">
        <v>0</v>
      </c>
      <c r="E123" s="45">
        <v>0</v>
      </c>
    </row>
    <row r="124" spans="1:5" ht="12.75" customHeight="1" x14ac:dyDescent="0.25">
      <c r="A124" s="74" t="s">
        <v>844</v>
      </c>
      <c r="B124" s="75" t="s">
        <v>845</v>
      </c>
      <c r="C124" s="76"/>
      <c r="D124" s="45">
        <v>0</v>
      </c>
      <c r="E124" s="45">
        <v>0</v>
      </c>
    </row>
    <row r="125" spans="1:5" ht="12.75" customHeight="1" x14ac:dyDescent="0.25">
      <c r="A125" s="70" t="s">
        <v>846</v>
      </c>
      <c r="B125" s="71" t="s">
        <v>847</v>
      </c>
      <c r="C125" s="40" t="s">
        <v>848</v>
      </c>
      <c r="D125" s="73">
        <f>SUM(D126)</f>
        <v>0</v>
      </c>
      <c r="E125" s="73">
        <f>SUM(E126)</f>
        <v>0</v>
      </c>
    </row>
    <row r="126" spans="1:5" ht="12.75" customHeight="1" x14ac:dyDescent="0.25">
      <c r="A126" s="74" t="s">
        <v>849</v>
      </c>
      <c r="B126" s="75" t="s">
        <v>850</v>
      </c>
      <c r="C126" s="76"/>
      <c r="D126" s="45">
        <v>0</v>
      </c>
      <c r="E126" s="45">
        <v>0</v>
      </c>
    </row>
    <row r="127" spans="1:5" ht="12.75" customHeight="1" x14ac:dyDescent="0.25">
      <c r="A127" s="74" t="s">
        <v>851</v>
      </c>
      <c r="B127" s="75" t="s">
        <v>852</v>
      </c>
      <c r="C127" s="76"/>
      <c r="D127" s="45">
        <v>0</v>
      </c>
      <c r="E127" s="45">
        <v>0</v>
      </c>
    </row>
    <row r="128" spans="1:5" ht="12.75" customHeight="1" x14ac:dyDescent="0.25">
      <c r="A128" s="70" t="s">
        <v>853</v>
      </c>
      <c r="B128" s="71" t="s">
        <v>854</v>
      </c>
      <c r="C128" s="40" t="s">
        <v>855</v>
      </c>
      <c r="D128" s="73">
        <f>SUM(D129)</f>
        <v>0</v>
      </c>
      <c r="E128" s="73">
        <f>SUM(E129)</f>
        <v>0</v>
      </c>
    </row>
    <row r="129" spans="1:5" ht="12.75" customHeight="1" x14ac:dyDescent="0.25">
      <c r="A129" s="74" t="s">
        <v>856</v>
      </c>
      <c r="B129" s="75" t="s">
        <v>857</v>
      </c>
      <c r="C129" s="76"/>
      <c r="D129" s="45">
        <v>0</v>
      </c>
      <c r="E129" s="45">
        <v>0</v>
      </c>
    </row>
    <row r="130" spans="1:5" ht="12.75" customHeight="1" x14ac:dyDescent="0.25">
      <c r="A130" s="78"/>
      <c r="B130" s="79" t="s">
        <v>858</v>
      </c>
      <c r="C130" s="80"/>
      <c r="D130" s="81">
        <f>+D128+D125+D120+D116+D110+D107+D100+D95+D91+D83+D79+D75+D72+D62+D59+D55+D52+D49+D46+D41+D38+D34+D31+D27+D23+D16+D11</f>
        <v>580695</v>
      </c>
      <c r="E130" s="81">
        <f>+E128+E125+E120+E116+E110+E107+E100+E95+E91+E83+E79+E75+E72+E62+E59+E55+E52+E49+E46+E41+E38+E34+E31+E27+E23+E16+E11</f>
        <v>0</v>
      </c>
    </row>
    <row r="131" spans="1:5" ht="12.75" customHeight="1" x14ac:dyDescent="0.25">
      <c r="A131" s="78"/>
      <c r="B131" s="82"/>
      <c r="C131" s="76"/>
      <c r="D131" s="33"/>
      <c r="E131" s="33"/>
    </row>
    <row r="132" spans="1:5" ht="12.75" customHeight="1" x14ac:dyDescent="0.25">
      <c r="A132" s="78"/>
      <c r="B132" s="82"/>
      <c r="C132" s="76"/>
      <c r="D132" s="33"/>
      <c r="E132" s="33"/>
    </row>
    <row r="133" spans="1:5" ht="12.75" customHeight="1" x14ac:dyDescent="0.25">
      <c r="A133" s="66" t="s">
        <v>239</v>
      </c>
      <c r="B133" s="67" t="s">
        <v>240</v>
      </c>
      <c r="C133" s="76"/>
      <c r="D133" s="32"/>
      <c r="E133" s="32"/>
    </row>
    <row r="134" spans="1:5" ht="12.75" customHeight="1" x14ac:dyDescent="0.25">
      <c r="A134" s="68" t="s">
        <v>241</v>
      </c>
      <c r="B134" s="69" t="s">
        <v>242</v>
      </c>
      <c r="C134" s="76"/>
      <c r="D134" s="32"/>
      <c r="E134" s="32"/>
    </row>
    <row r="135" spans="1:5" ht="12.75" customHeight="1" x14ac:dyDescent="0.25">
      <c r="A135" s="70" t="s">
        <v>859</v>
      </c>
      <c r="B135" s="71" t="s">
        <v>860</v>
      </c>
      <c r="C135" s="40" t="s">
        <v>861</v>
      </c>
      <c r="D135" s="73">
        <f>SUM(D136:D143)</f>
        <v>0</v>
      </c>
      <c r="E135" s="73">
        <f>SUM(E136:E143)</f>
        <v>0</v>
      </c>
    </row>
    <row r="136" spans="1:5" ht="12.75" customHeight="1" x14ac:dyDescent="0.25">
      <c r="A136" s="74" t="s">
        <v>862</v>
      </c>
      <c r="B136" s="75" t="s">
        <v>863</v>
      </c>
      <c r="C136" s="76"/>
      <c r="D136" s="45">
        <v>0</v>
      </c>
      <c r="E136" s="45">
        <v>0</v>
      </c>
    </row>
    <row r="137" spans="1:5" ht="12.75" customHeight="1" x14ac:dyDescent="0.25">
      <c r="A137" s="74" t="s">
        <v>864</v>
      </c>
      <c r="B137" s="75" t="s">
        <v>865</v>
      </c>
      <c r="C137" s="76"/>
      <c r="D137" s="45">
        <v>0</v>
      </c>
      <c r="E137" s="45">
        <v>0</v>
      </c>
    </row>
    <row r="138" spans="1:5" ht="12.75" customHeight="1" x14ac:dyDescent="0.25">
      <c r="A138" s="74" t="s">
        <v>866</v>
      </c>
      <c r="B138" s="75" t="s">
        <v>867</v>
      </c>
      <c r="C138" s="76"/>
      <c r="D138" s="45">
        <v>0</v>
      </c>
      <c r="E138" s="45">
        <v>0</v>
      </c>
    </row>
    <row r="139" spans="1:5" ht="12.75" customHeight="1" x14ac:dyDescent="0.25">
      <c r="A139" s="74" t="s">
        <v>868</v>
      </c>
      <c r="B139" s="75" t="s">
        <v>869</v>
      </c>
      <c r="C139" s="76"/>
      <c r="D139" s="45">
        <v>0</v>
      </c>
      <c r="E139" s="45">
        <v>0</v>
      </c>
    </row>
    <row r="140" spans="1:5" ht="12.75" customHeight="1" x14ac:dyDescent="0.25">
      <c r="A140" s="74" t="s">
        <v>870</v>
      </c>
      <c r="B140" s="75" t="s">
        <v>871</v>
      </c>
      <c r="C140" s="76"/>
      <c r="D140" s="45">
        <v>0</v>
      </c>
      <c r="E140" s="45">
        <v>0</v>
      </c>
    </row>
    <row r="141" spans="1:5" ht="12.75" customHeight="1" x14ac:dyDescent="0.25">
      <c r="A141" s="74" t="s">
        <v>872</v>
      </c>
      <c r="B141" s="75" t="s">
        <v>873</v>
      </c>
      <c r="C141" s="76"/>
      <c r="D141" s="45">
        <v>0</v>
      </c>
      <c r="E141" s="45">
        <v>0</v>
      </c>
    </row>
    <row r="142" spans="1:5" ht="12.75" customHeight="1" x14ac:dyDescent="0.25">
      <c r="A142" s="83" t="s">
        <v>874</v>
      </c>
      <c r="B142" s="77" t="s">
        <v>875</v>
      </c>
      <c r="C142" s="76"/>
      <c r="D142" s="45">
        <v>0</v>
      </c>
      <c r="E142" s="45">
        <v>0</v>
      </c>
    </row>
    <row r="143" spans="1:5" ht="12.75" customHeight="1" x14ac:dyDescent="0.25">
      <c r="A143" s="74" t="s">
        <v>876</v>
      </c>
      <c r="B143" s="75" t="s">
        <v>877</v>
      </c>
      <c r="C143" s="76"/>
      <c r="D143" s="45">
        <v>0</v>
      </c>
      <c r="E143" s="45">
        <v>0</v>
      </c>
    </row>
    <row r="144" spans="1:5" ht="12.75" customHeight="1" x14ac:dyDescent="0.25">
      <c r="A144" s="70" t="s">
        <v>878</v>
      </c>
      <c r="B144" s="71" t="s">
        <v>879</v>
      </c>
      <c r="C144" s="40" t="s">
        <v>880</v>
      </c>
      <c r="D144" s="73">
        <f>SUM(D145:D153)</f>
        <v>0</v>
      </c>
      <c r="E144" s="73">
        <f>SUM(E145:E153)</f>
        <v>0</v>
      </c>
    </row>
    <row r="145" spans="1:5" ht="12.75" customHeight="1" x14ac:dyDescent="0.25">
      <c r="A145" s="74" t="s">
        <v>881</v>
      </c>
      <c r="B145" s="75" t="s">
        <v>750</v>
      </c>
      <c r="C145" s="76"/>
      <c r="D145" s="45">
        <v>0</v>
      </c>
      <c r="E145" s="45">
        <v>0</v>
      </c>
    </row>
    <row r="146" spans="1:5" ht="12.75" customHeight="1" x14ac:dyDescent="0.25">
      <c r="A146" s="74" t="s">
        <v>882</v>
      </c>
      <c r="B146" s="75" t="s">
        <v>883</v>
      </c>
      <c r="C146" s="76"/>
      <c r="D146" s="45">
        <v>0</v>
      </c>
      <c r="E146" s="45">
        <v>0</v>
      </c>
    </row>
    <row r="147" spans="1:5" ht="12.75" customHeight="1" x14ac:dyDescent="0.25">
      <c r="A147" s="74" t="s">
        <v>884</v>
      </c>
      <c r="B147" s="75" t="s">
        <v>885</v>
      </c>
      <c r="C147" s="76"/>
      <c r="D147" s="45">
        <v>0</v>
      </c>
      <c r="E147" s="45">
        <v>0</v>
      </c>
    </row>
    <row r="148" spans="1:5" ht="12.75" customHeight="1" x14ac:dyDescent="0.25">
      <c r="A148" s="74" t="s">
        <v>886</v>
      </c>
      <c r="B148" s="75" t="s">
        <v>887</v>
      </c>
      <c r="C148" s="76"/>
      <c r="D148" s="45">
        <v>0</v>
      </c>
      <c r="E148" s="45">
        <v>0</v>
      </c>
    </row>
    <row r="149" spans="1:5" ht="12.75" customHeight="1" x14ac:dyDescent="0.25">
      <c r="A149" s="74" t="s">
        <v>888</v>
      </c>
      <c r="B149" s="75" t="s">
        <v>889</v>
      </c>
      <c r="C149" s="76"/>
      <c r="D149" s="45">
        <v>0</v>
      </c>
      <c r="E149" s="45">
        <v>0</v>
      </c>
    </row>
    <row r="150" spans="1:5" ht="12.75" customHeight="1" x14ac:dyDescent="0.25">
      <c r="A150" s="74" t="s">
        <v>890</v>
      </c>
      <c r="B150" s="75" t="s">
        <v>891</v>
      </c>
      <c r="C150" s="76"/>
      <c r="D150" s="45">
        <v>0</v>
      </c>
      <c r="E150" s="45">
        <v>0</v>
      </c>
    </row>
    <row r="151" spans="1:5" ht="12.75" customHeight="1" x14ac:dyDescent="0.25">
      <c r="A151" s="74" t="s">
        <v>892</v>
      </c>
      <c r="B151" s="75" t="s">
        <v>893</v>
      </c>
      <c r="C151" s="76"/>
      <c r="D151" s="45">
        <v>0</v>
      </c>
      <c r="E151" s="45">
        <v>0</v>
      </c>
    </row>
    <row r="152" spans="1:5" ht="12.75" customHeight="1" x14ac:dyDescent="0.25">
      <c r="A152" s="74" t="s">
        <v>894</v>
      </c>
      <c r="B152" s="75" t="s">
        <v>895</v>
      </c>
      <c r="C152" s="76"/>
      <c r="D152" s="45">
        <v>0</v>
      </c>
      <c r="E152" s="45">
        <v>0</v>
      </c>
    </row>
    <row r="153" spans="1:5" ht="12.75" customHeight="1" x14ac:dyDescent="0.25">
      <c r="A153" s="74" t="s">
        <v>896</v>
      </c>
      <c r="B153" s="75" t="s">
        <v>897</v>
      </c>
      <c r="C153" s="76"/>
      <c r="D153" s="45">
        <v>0</v>
      </c>
      <c r="E153" s="45">
        <v>0</v>
      </c>
    </row>
    <row r="154" spans="1:5" ht="12.75" customHeight="1" x14ac:dyDescent="0.25">
      <c r="A154" s="70" t="s">
        <v>898</v>
      </c>
      <c r="B154" s="71" t="s">
        <v>899</v>
      </c>
      <c r="C154" s="40" t="s">
        <v>900</v>
      </c>
      <c r="D154" s="73">
        <f>SUM(D155:D159)</f>
        <v>0</v>
      </c>
      <c r="E154" s="73">
        <f>SUM(E155:E159)</f>
        <v>0</v>
      </c>
    </row>
    <row r="155" spans="1:5" ht="12.75" customHeight="1" x14ac:dyDescent="0.25">
      <c r="A155" s="74" t="s">
        <v>901</v>
      </c>
      <c r="B155" s="75" t="s">
        <v>902</v>
      </c>
      <c r="C155" s="76"/>
      <c r="D155" s="45">
        <v>0</v>
      </c>
      <c r="E155" s="45">
        <v>0</v>
      </c>
    </row>
    <row r="156" spans="1:5" ht="12.75" customHeight="1" x14ac:dyDescent="0.25">
      <c r="A156" s="74" t="s">
        <v>903</v>
      </c>
      <c r="B156" s="75" t="s">
        <v>904</v>
      </c>
      <c r="C156" s="76"/>
      <c r="D156" s="45">
        <v>0</v>
      </c>
      <c r="E156" s="45">
        <v>0</v>
      </c>
    </row>
    <row r="157" spans="1:5" ht="12.75" customHeight="1" x14ac:dyDescent="0.25">
      <c r="A157" s="74" t="s">
        <v>905</v>
      </c>
      <c r="B157" s="75" t="s">
        <v>906</v>
      </c>
      <c r="C157" s="76"/>
      <c r="D157" s="45">
        <v>0</v>
      </c>
      <c r="E157" s="45">
        <v>0</v>
      </c>
    </row>
    <row r="158" spans="1:5" ht="12.75" customHeight="1" x14ac:dyDescent="0.25">
      <c r="A158" s="74" t="s">
        <v>907</v>
      </c>
      <c r="B158" s="75" t="s">
        <v>908</v>
      </c>
      <c r="C158" s="76"/>
      <c r="D158" s="45">
        <v>0</v>
      </c>
      <c r="E158" s="45">
        <v>0</v>
      </c>
    </row>
    <row r="159" spans="1:5" ht="12.75" customHeight="1" x14ac:dyDescent="0.25">
      <c r="A159" s="74" t="s">
        <v>909</v>
      </c>
      <c r="B159" s="75" t="s">
        <v>910</v>
      </c>
      <c r="C159" s="76"/>
      <c r="D159" s="45">
        <v>0</v>
      </c>
      <c r="E159" s="45">
        <v>0</v>
      </c>
    </row>
    <row r="160" spans="1:5" ht="12.75" customHeight="1" x14ac:dyDescent="0.25">
      <c r="A160" s="70" t="s">
        <v>243</v>
      </c>
      <c r="B160" s="71" t="s">
        <v>244</v>
      </c>
      <c r="C160" s="40" t="s">
        <v>911</v>
      </c>
      <c r="D160" s="73">
        <f>SUM(D161:D162)</f>
        <v>0</v>
      </c>
      <c r="E160" s="73">
        <f>SUM(E161:E162)</f>
        <v>0</v>
      </c>
    </row>
    <row r="161" spans="1:5" ht="12.75" customHeight="1" x14ac:dyDescent="0.25">
      <c r="A161" s="74" t="s">
        <v>912</v>
      </c>
      <c r="B161" s="77" t="s">
        <v>246</v>
      </c>
      <c r="C161" s="76"/>
      <c r="D161" s="45">
        <v>0</v>
      </c>
      <c r="E161" s="45">
        <v>0</v>
      </c>
    </row>
    <row r="162" spans="1:5" ht="12.75" customHeight="1" x14ac:dyDescent="0.25">
      <c r="A162" s="74" t="s">
        <v>913</v>
      </c>
      <c r="B162" s="77" t="s">
        <v>914</v>
      </c>
      <c r="C162" s="76"/>
      <c r="D162" s="45">
        <v>0</v>
      </c>
      <c r="E162" s="45">
        <v>0</v>
      </c>
    </row>
    <row r="163" spans="1:5" ht="12.75" customHeight="1" x14ac:dyDescent="0.25">
      <c r="A163" s="70" t="s">
        <v>915</v>
      </c>
      <c r="B163" s="71" t="s">
        <v>916</v>
      </c>
      <c r="C163" s="40" t="s">
        <v>917</v>
      </c>
      <c r="D163" s="73">
        <f>SUM(D164:D165)</f>
        <v>0</v>
      </c>
      <c r="E163" s="73">
        <f>SUM(E164:E165)</f>
        <v>0</v>
      </c>
    </row>
    <row r="164" spans="1:5" ht="12.75" customHeight="1" x14ac:dyDescent="0.25">
      <c r="A164" s="74" t="s">
        <v>918</v>
      </c>
      <c r="B164" s="77" t="s">
        <v>919</v>
      </c>
      <c r="C164" s="76"/>
      <c r="D164" s="43"/>
      <c r="E164" s="43"/>
    </row>
    <row r="165" spans="1:5" ht="12.75" customHeight="1" x14ac:dyDescent="0.25">
      <c r="A165" s="74" t="s">
        <v>920</v>
      </c>
      <c r="B165" s="77" t="s">
        <v>921</v>
      </c>
      <c r="C165" s="76"/>
      <c r="D165" s="43"/>
      <c r="E165" s="43"/>
    </row>
    <row r="166" spans="1:5" ht="12.75" customHeight="1" x14ac:dyDescent="0.25">
      <c r="A166" s="70" t="s">
        <v>922</v>
      </c>
      <c r="B166" s="71" t="s">
        <v>923</v>
      </c>
      <c r="C166" s="40" t="s">
        <v>924</v>
      </c>
      <c r="D166" s="73">
        <f>SUM(D167:D169)</f>
        <v>0</v>
      </c>
      <c r="E166" s="73">
        <f>SUM(E167:E169)</f>
        <v>0</v>
      </c>
    </row>
    <row r="167" spans="1:5" ht="12.75" customHeight="1" x14ac:dyDescent="0.25">
      <c r="A167" s="74" t="s">
        <v>925</v>
      </c>
      <c r="B167" s="75" t="s">
        <v>926</v>
      </c>
      <c r="C167" s="76"/>
      <c r="D167" s="45">
        <v>0</v>
      </c>
      <c r="E167" s="45">
        <v>0</v>
      </c>
    </row>
    <row r="168" spans="1:5" ht="12.75" customHeight="1" x14ac:dyDescent="0.25">
      <c r="A168" s="74" t="s">
        <v>927</v>
      </c>
      <c r="B168" s="75" t="s">
        <v>928</v>
      </c>
      <c r="C168" s="76"/>
      <c r="D168" s="45">
        <v>0</v>
      </c>
      <c r="E168" s="45">
        <v>0</v>
      </c>
    </row>
    <row r="169" spans="1:5" ht="12.75" customHeight="1" x14ac:dyDescent="0.25">
      <c r="A169" s="74" t="s">
        <v>929</v>
      </c>
      <c r="B169" s="75" t="s">
        <v>930</v>
      </c>
      <c r="C169" s="76"/>
      <c r="D169" s="45">
        <v>0</v>
      </c>
      <c r="E169" s="45">
        <v>0</v>
      </c>
    </row>
    <row r="170" spans="1:5" ht="12.75" customHeight="1" x14ac:dyDescent="0.25">
      <c r="A170" s="70" t="s">
        <v>931</v>
      </c>
      <c r="B170" s="71" t="s">
        <v>932</v>
      </c>
      <c r="C170" s="40" t="s">
        <v>933</v>
      </c>
      <c r="D170" s="73">
        <f>SUM(D171:D172)</f>
        <v>0</v>
      </c>
      <c r="E170" s="73">
        <f>SUM(E171:E172)</f>
        <v>0</v>
      </c>
    </row>
    <row r="171" spans="1:5" ht="12.75" customHeight="1" x14ac:dyDescent="0.25">
      <c r="A171" s="74" t="s">
        <v>934</v>
      </c>
      <c r="B171" s="77" t="s">
        <v>935</v>
      </c>
      <c r="C171" s="76"/>
      <c r="D171" s="45">
        <v>0</v>
      </c>
      <c r="E171" s="45">
        <v>0</v>
      </c>
    </row>
    <row r="172" spans="1:5" ht="12.75" customHeight="1" x14ac:dyDescent="0.25">
      <c r="A172" s="74" t="s">
        <v>936</v>
      </c>
      <c r="B172" s="77" t="s">
        <v>937</v>
      </c>
      <c r="C172" s="76"/>
      <c r="D172" s="45">
        <v>0</v>
      </c>
      <c r="E172" s="45">
        <v>0</v>
      </c>
    </row>
    <row r="173" spans="1:5" ht="12.75" customHeight="1" x14ac:dyDescent="0.25">
      <c r="A173" s="70" t="s">
        <v>938</v>
      </c>
      <c r="B173" s="71" t="s">
        <v>939</v>
      </c>
      <c r="C173" s="40" t="s">
        <v>940</v>
      </c>
      <c r="D173" s="73">
        <f>SUM(D174:D178)</f>
        <v>0</v>
      </c>
      <c r="E173" s="73">
        <f>SUM(E174:E178)</f>
        <v>0</v>
      </c>
    </row>
    <row r="174" spans="1:5" ht="12.75" customHeight="1" x14ac:dyDescent="0.25">
      <c r="A174" s="74" t="s">
        <v>941</v>
      </c>
      <c r="B174" s="75" t="s">
        <v>942</v>
      </c>
      <c r="C174" s="76"/>
      <c r="D174" s="45">
        <v>0</v>
      </c>
      <c r="E174" s="45">
        <v>0</v>
      </c>
    </row>
    <row r="175" spans="1:5" ht="12.75" customHeight="1" x14ac:dyDescent="0.25">
      <c r="A175" s="74" t="s">
        <v>943</v>
      </c>
      <c r="B175" s="75" t="s">
        <v>944</v>
      </c>
      <c r="C175" s="76"/>
      <c r="D175" s="45">
        <v>0</v>
      </c>
      <c r="E175" s="45">
        <v>0</v>
      </c>
    </row>
    <row r="176" spans="1:5" ht="12.75" customHeight="1" x14ac:dyDescent="0.25">
      <c r="A176" s="74" t="s">
        <v>945</v>
      </c>
      <c r="B176" s="77" t="s">
        <v>946</v>
      </c>
      <c r="C176" s="76"/>
      <c r="D176" s="45">
        <v>0</v>
      </c>
      <c r="E176" s="45">
        <v>0</v>
      </c>
    </row>
    <row r="177" spans="1:5" ht="12.75" customHeight="1" x14ac:dyDescent="0.25">
      <c r="A177" s="74" t="s">
        <v>947</v>
      </c>
      <c r="B177" s="75" t="s">
        <v>948</v>
      </c>
      <c r="C177" s="76"/>
      <c r="D177" s="45">
        <v>0</v>
      </c>
      <c r="E177" s="45">
        <v>0</v>
      </c>
    </row>
    <row r="178" spans="1:5" ht="12.75" customHeight="1" x14ac:dyDescent="0.25">
      <c r="A178" s="68" t="s">
        <v>949</v>
      </c>
      <c r="B178" s="69" t="s">
        <v>950</v>
      </c>
      <c r="C178" s="76"/>
      <c r="D178" s="45">
        <v>0</v>
      </c>
      <c r="E178" s="45">
        <v>0</v>
      </c>
    </row>
    <row r="179" spans="1:5" ht="12.75" customHeight="1" x14ac:dyDescent="0.25">
      <c r="A179" s="70" t="s">
        <v>951</v>
      </c>
      <c r="B179" s="71" t="s">
        <v>952</v>
      </c>
      <c r="C179" s="40" t="s">
        <v>953</v>
      </c>
      <c r="D179" s="73">
        <f>SUM(D180:D183)</f>
        <v>0</v>
      </c>
      <c r="E179" s="73">
        <f>SUM(E180:E183)</f>
        <v>0</v>
      </c>
    </row>
    <row r="180" spans="1:5" ht="12.75" customHeight="1" x14ac:dyDescent="0.25">
      <c r="A180" s="74" t="s">
        <v>954</v>
      </c>
      <c r="B180" s="75" t="s">
        <v>955</v>
      </c>
      <c r="C180" s="76"/>
      <c r="D180" s="45">
        <v>0</v>
      </c>
      <c r="E180" s="45">
        <v>0</v>
      </c>
    </row>
    <row r="181" spans="1:5" ht="12.75" customHeight="1" x14ac:dyDescent="0.25">
      <c r="A181" s="74" t="s">
        <v>956</v>
      </c>
      <c r="B181" s="75" t="s">
        <v>957</v>
      </c>
      <c r="C181" s="76"/>
      <c r="D181" s="45">
        <v>0</v>
      </c>
      <c r="E181" s="45">
        <v>0</v>
      </c>
    </row>
    <row r="182" spans="1:5" ht="12.75" customHeight="1" x14ac:dyDescent="0.25">
      <c r="A182" s="74" t="s">
        <v>958</v>
      </c>
      <c r="B182" s="75" t="s">
        <v>959</v>
      </c>
      <c r="C182" s="76"/>
      <c r="D182" s="45">
        <v>0</v>
      </c>
      <c r="E182" s="45">
        <v>0</v>
      </c>
    </row>
    <row r="183" spans="1:5" ht="12.75" customHeight="1" x14ac:dyDescent="0.25">
      <c r="A183" s="74" t="s">
        <v>960</v>
      </c>
      <c r="B183" s="75" t="s">
        <v>961</v>
      </c>
      <c r="C183" s="76"/>
      <c r="D183" s="45">
        <v>0</v>
      </c>
      <c r="E183" s="45">
        <v>0</v>
      </c>
    </row>
    <row r="184" spans="1:5" ht="12.75" customHeight="1" x14ac:dyDescent="0.25">
      <c r="A184" s="70" t="s">
        <v>962</v>
      </c>
      <c r="B184" s="71" t="s">
        <v>963</v>
      </c>
      <c r="C184" s="40" t="s">
        <v>964</v>
      </c>
      <c r="D184" s="73">
        <f>SUM(D185:D190)</f>
        <v>0</v>
      </c>
      <c r="E184" s="73">
        <f>SUM(E185:E190)</f>
        <v>0</v>
      </c>
    </row>
    <row r="185" spans="1:5" ht="12.75" customHeight="1" x14ac:dyDescent="0.25">
      <c r="A185" s="74" t="s">
        <v>965</v>
      </c>
      <c r="B185" s="75" t="s">
        <v>966</v>
      </c>
      <c r="C185" s="76"/>
      <c r="D185" s="45">
        <v>0</v>
      </c>
      <c r="E185" s="45">
        <v>0</v>
      </c>
    </row>
    <row r="186" spans="1:5" ht="12.75" customHeight="1" x14ac:dyDescent="0.25">
      <c r="A186" s="74" t="s">
        <v>967</v>
      </c>
      <c r="B186" s="77" t="s">
        <v>968</v>
      </c>
      <c r="C186" s="76"/>
      <c r="D186" s="45">
        <v>0</v>
      </c>
      <c r="E186" s="45">
        <v>0</v>
      </c>
    </row>
    <row r="187" spans="1:5" ht="12.75" customHeight="1" x14ac:dyDescent="0.25">
      <c r="A187" s="74" t="s">
        <v>969</v>
      </c>
      <c r="B187" s="75" t="s">
        <v>970</v>
      </c>
      <c r="C187" s="76"/>
      <c r="D187" s="45">
        <v>0</v>
      </c>
      <c r="E187" s="45">
        <v>0</v>
      </c>
    </row>
    <row r="188" spans="1:5" ht="12.75" customHeight="1" x14ac:dyDescent="0.25">
      <c r="A188" s="74" t="s">
        <v>971</v>
      </c>
      <c r="B188" s="75" t="s">
        <v>972</v>
      </c>
      <c r="C188" s="76"/>
      <c r="D188" s="45">
        <v>0</v>
      </c>
      <c r="E188" s="45">
        <v>0</v>
      </c>
    </row>
    <row r="189" spans="1:5" ht="12.75" customHeight="1" x14ac:dyDescent="0.25">
      <c r="A189" s="74" t="s">
        <v>973</v>
      </c>
      <c r="B189" s="75" t="s">
        <v>974</v>
      </c>
      <c r="C189" s="76"/>
      <c r="D189" s="45">
        <v>0</v>
      </c>
      <c r="E189" s="45">
        <v>0</v>
      </c>
    </row>
    <row r="190" spans="1:5" ht="12.75" customHeight="1" x14ac:dyDescent="0.25">
      <c r="A190" s="68" t="s">
        <v>975</v>
      </c>
      <c r="B190" s="69" t="s">
        <v>976</v>
      </c>
      <c r="C190" s="76"/>
      <c r="D190" s="45">
        <v>0</v>
      </c>
      <c r="E190" s="45">
        <v>0</v>
      </c>
    </row>
    <row r="191" spans="1:5" ht="12.75" customHeight="1" x14ac:dyDescent="0.25">
      <c r="A191" s="70" t="s">
        <v>977</v>
      </c>
      <c r="B191" s="71" t="s">
        <v>978</v>
      </c>
      <c r="C191" s="40" t="s">
        <v>979</v>
      </c>
      <c r="D191" s="73">
        <f>SUM(D192:D193)</f>
        <v>0</v>
      </c>
      <c r="E191" s="73">
        <f>SUM(E192:E193)</f>
        <v>0</v>
      </c>
    </row>
    <row r="192" spans="1:5" ht="12.75" customHeight="1" x14ac:dyDescent="0.25">
      <c r="A192" s="74" t="s">
        <v>980</v>
      </c>
      <c r="B192" s="75" t="s">
        <v>981</v>
      </c>
      <c r="C192" s="76"/>
      <c r="D192" s="45">
        <v>0</v>
      </c>
      <c r="E192" s="45">
        <v>0</v>
      </c>
    </row>
    <row r="193" spans="1:5" ht="12.75" customHeight="1" x14ac:dyDescent="0.25">
      <c r="A193" s="74" t="s">
        <v>982</v>
      </c>
      <c r="B193" s="75" t="s">
        <v>983</v>
      </c>
      <c r="C193" s="76"/>
      <c r="D193" s="45">
        <v>0</v>
      </c>
      <c r="E193" s="45">
        <v>0</v>
      </c>
    </row>
    <row r="194" spans="1:5" ht="12.75" customHeight="1" x14ac:dyDescent="0.25">
      <c r="A194" s="70" t="s">
        <v>984</v>
      </c>
      <c r="B194" s="71" t="s">
        <v>985</v>
      </c>
      <c r="C194" s="40" t="s">
        <v>986</v>
      </c>
      <c r="D194" s="73">
        <f>SUM(D195:D196)</f>
        <v>0</v>
      </c>
      <c r="E194" s="73">
        <f>SUM(E195:E196)</f>
        <v>0</v>
      </c>
    </row>
    <row r="195" spans="1:5" ht="12.75" customHeight="1" x14ac:dyDescent="0.25">
      <c r="A195" s="74" t="s">
        <v>987</v>
      </c>
      <c r="B195" s="75" t="s">
        <v>988</v>
      </c>
      <c r="C195" s="76"/>
      <c r="D195" s="45">
        <v>0</v>
      </c>
      <c r="E195" s="45">
        <v>0</v>
      </c>
    </row>
    <row r="196" spans="1:5" ht="12.75" customHeight="1" x14ac:dyDescent="0.25">
      <c r="A196" s="74" t="s">
        <v>989</v>
      </c>
      <c r="B196" s="75" t="s">
        <v>990</v>
      </c>
      <c r="C196" s="76"/>
      <c r="D196" s="45">
        <v>0</v>
      </c>
      <c r="E196" s="45">
        <v>0</v>
      </c>
    </row>
    <row r="197" spans="1:5" ht="12.75" customHeight="1" x14ac:dyDescent="0.25">
      <c r="A197" s="70" t="s">
        <v>991</v>
      </c>
      <c r="B197" s="71" t="s">
        <v>992</v>
      </c>
      <c r="C197" s="40" t="s">
        <v>993</v>
      </c>
      <c r="D197" s="73">
        <f>SUM(D198:D205)</f>
        <v>0</v>
      </c>
      <c r="E197" s="73">
        <f>SUM(E198:E205)</f>
        <v>0</v>
      </c>
    </row>
    <row r="198" spans="1:5" ht="12.75" customHeight="1" x14ac:dyDescent="0.25">
      <c r="A198" s="74" t="s">
        <v>994</v>
      </c>
      <c r="B198" s="75" t="s">
        <v>995</v>
      </c>
      <c r="C198" s="76"/>
      <c r="D198" s="45">
        <v>0</v>
      </c>
      <c r="E198" s="45">
        <v>0</v>
      </c>
    </row>
    <row r="199" spans="1:5" ht="12.75" customHeight="1" x14ac:dyDescent="0.25">
      <c r="A199" s="74" t="s">
        <v>996</v>
      </c>
      <c r="B199" s="75" t="s">
        <v>997</v>
      </c>
      <c r="C199" s="76"/>
      <c r="D199" s="45">
        <v>0</v>
      </c>
      <c r="E199" s="45">
        <v>0</v>
      </c>
    </row>
    <row r="200" spans="1:5" ht="12.75" customHeight="1" x14ac:dyDescent="0.25">
      <c r="A200" s="74" t="s">
        <v>998</v>
      </c>
      <c r="B200" s="75" t="s">
        <v>999</v>
      </c>
      <c r="C200" s="76"/>
      <c r="D200" s="45">
        <v>0</v>
      </c>
      <c r="E200" s="45">
        <v>0</v>
      </c>
    </row>
    <row r="201" spans="1:5" ht="12.75" customHeight="1" x14ac:dyDescent="0.25">
      <c r="A201" s="74" t="s">
        <v>1000</v>
      </c>
      <c r="B201" s="75" t="s">
        <v>1001</v>
      </c>
      <c r="C201" s="76"/>
      <c r="D201" s="45">
        <v>0</v>
      </c>
      <c r="E201" s="45">
        <v>0</v>
      </c>
    </row>
    <row r="202" spans="1:5" ht="12.75" customHeight="1" x14ac:dyDescent="0.25">
      <c r="A202" s="74" t="s">
        <v>1002</v>
      </c>
      <c r="B202" s="75" t="s">
        <v>1003</v>
      </c>
      <c r="C202" s="76"/>
      <c r="D202" s="45">
        <v>0</v>
      </c>
      <c r="E202" s="45">
        <v>0</v>
      </c>
    </row>
    <row r="203" spans="1:5" ht="12.75" customHeight="1" x14ac:dyDescent="0.25">
      <c r="A203" s="74" t="s">
        <v>1004</v>
      </c>
      <c r="B203" s="75" t="s">
        <v>1005</v>
      </c>
      <c r="C203" s="76"/>
      <c r="D203" s="45">
        <v>0</v>
      </c>
      <c r="E203" s="45">
        <v>0</v>
      </c>
    </row>
    <row r="204" spans="1:5" ht="12.75" customHeight="1" x14ac:dyDescent="0.25">
      <c r="A204" s="74" t="s">
        <v>1006</v>
      </c>
      <c r="B204" s="75" t="s">
        <v>1007</v>
      </c>
      <c r="C204" s="76"/>
      <c r="D204" s="45">
        <v>0</v>
      </c>
      <c r="E204" s="45">
        <v>0</v>
      </c>
    </row>
    <row r="205" spans="1:5" ht="12.75" customHeight="1" x14ac:dyDescent="0.25">
      <c r="A205" s="68" t="s">
        <v>265</v>
      </c>
      <c r="B205" s="69" t="s">
        <v>266</v>
      </c>
      <c r="C205" s="76"/>
      <c r="D205" s="45">
        <v>0</v>
      </c>
      <c r="E205" s="45">
        <v>0</v>
      </c>
    </row>
    <row r="206" spans="1:5" ht="12.75" customHeight="1" x14ac:dyDescent="0.25">
      <c r="A206" s="70" t="s">
        <v>267</v>
      </c>
      <c r="B206" s="71" t="s">
        <v>268</v>
      </c>
      <c r="C206" s="40" t="s">
        <v>1008</v>
      </c>
      <c r="D206" s="73">
        <f>SUM(D207:D209)</f>
        <v>20136</v>
      </c>
      <c r="E206" s="73">
        <f>SUM(E207:E209)</f>
        <v>0</v>
      </c>
    </row>
    <row r="207" spans="1:5" ht="12.75" customHeight="1" x14ac:dyDescent="0.25">
      <c r="A207" s="74" t="s">
        <v>1009</v>
      </c>
      <c r="B207" s="77" t="s">
        <v>1010</v>
      </c>
      <c r="C207" s="76"/>
      <c r="D207" s="45">
        <v>0</v>
      </c>
      <c r="E207" s="45">
        <v>0</v>
      </c>
    </row>
    <row r="208" spans="1:5" ht="12.75" customHeight="1" x14ac:dyDescent="0.25">
      <c r="A208" s="74" t="s">
        <v>269</v>
      </c>
      <c r="B208" s="75" t="s">
        <v>270</v>
      </c>
      <c r="C208" s="76"/>
      <c r="D208" s="45">
        <v>20136</v>
      </c>
      <c r="E208" s="45">
        <v>0</v>
      </c>
    </row>
    <row r="209" spans="1:5" ht="12.75" customHeight="1" x14ac:dyDescent="0.25">
      <c r="A209" s="74" t="s">
        <v>1011</v>
      </c>
      <c r="B209" s="75" t="s">
        <v>1012</v>
      </c>
      <c r="C209" s="76"/>
      <c r="D209" s="45">
        <v>0</v>
      </c>
      <c r="E209" s="45">
        <v>0</v>
      </c>
    </row>
    <row r="210" spans="1:5" ht="12.75" customHeight="1" x14ac:dyDescent="0.25">
      <c r="A210" s="70" t="s">
        <v>1013</v>
      </c>
      <c r="B210" s="71" t="s">
        <v>541</v>
      </c>
      <c r="C210" s="40" t="s">
        <v>1014</v>
      </c>
      <c r="D210" s="73">
        <f>SUM(D211:D214)</f>
        <v>0</v>
      </c>
      <c r="E210" s="73">
        <f>SUM(E211:E214)</f>
        <v>0</v>
      </c>
    </row>
    <row r="211" spans="1:5" ht="12.75" customHeight="1" x14ac:dyDescent="0.25">
      <c r="A211" s="74" t="s">
        <v>1015</v>
      </c>
      <c r="B211" s="77" t="s">
        <v>1016</v>
      </c>
      <c r="C211" s="76"/>
      <c r="D211" s="45">
        <v>0</v>
      </c>
      <c r="E211" s="45">
        <v>0</v>
      </c>
    </row>
    <row r="212" spans="1:5" ht="12.75" customHeight="1" x14ac:dyDescent="0.25">
      <c r="A212" s="74" t="s">
        <v>1017</v>
      </c>
      <c r="B212" s="75" t="s">
        <v>1018</v>
      </c>
      <c r="C212" s="76"/>
      <c r="D212" s="45">
        <v>0</v>
      </c>
      <c r="E212" s="45">
        <v>0</v>
      </c>
    </row>
    <row r="213" spans="1:5" ht="12.75" customHeight="1" x14ac:dyDescent="0.25">
      <c r="A213" s="74" t="s">
        <v>1019</v>
      </c>
      <c r="B213" s="75" t="s">
        <v>1020</v>
      </c>
      <c r="C213" s="76"/>
      <c r="D213" s="45">
        <v>0</v>
      </c>
      <c r="E213" s="45">
        <v>0</v>
      </c>
    </row>
    <row r="214" spans="1:5" ht="12.75" customHeight="1" x14ac:dyDescent="0.25">
      <c r="A214" s="68" t="s">
        <v>276</v>
      </c>
      <c r="B214" s="69" t="s">
        <v>277</v>
      </c>
      <c r="C214" s="76"/>
      <c r="D214" s="45">
        <v>0</v>
      </c>
      <c r="E214" s="45">
        <v>0</v>
      </c>
    </row>
    <row r="215" spans="1:5" ht="12.75" customHeight="1" x14ac:dyDescent="0.25">
      <c r="A215" s="70" t="s">
        <v>278</v>
      </c>
      <c r="B215" s="71" t="s">
        <v>279</v>
      </c>
      <c r="C215" s="40" t="s">
        <v>1021</v>
      </c>
      <c r="D215" s="73">
        <f>SUM(D216:D221)</f>
        <v>272490</v>
      </c>
      <c r="E215" s="73">
        <f>SUM(E216:E221)</f>
        <v>0</v>
      </c>
    </row>
    <row r="216" spans="1:5" ht="12.75" customHeight="1" x14ac:dyDescent="0.25">
      <c r="A216" s="74" t="s">
        <v>280</v>
      </c>
      <c r="B216" s="75" t="s">
        <v>281</v>
      </c>
      <c r="C216" s="76"/>
      <c r="D216" s="45">
        <v>272490</v>
      </c>
      <c r="E216" s="45">
        <v>0</v>
      </c>
    </row>
    <row r="217" spans="1:5" ht="12.75" customHeight="1" x14ac:dyDescent="0.25">
      <c r="A217" s="74" t="s">
        <v>1022</v>
      </c>
      <c r="B217" s="75" t="s">
        <v>1023</v>
      </c>
      <c r="C217" s="76"/>
      <c r="D217" s="45">
        <v>0</v>
      </c>
      <c r="E217" s="45">
        <v>0</v>
      </c>
    </row>
    <row r="218" spans="1:5" ht="12.75" customHeight="1" x14ac:dyDescent="0.25">
      <c r="A218" s="74" t="s">
        <v>1024</v>
      </c>
      <c r="B218" s="75" t="s">
        <v>1025</v>
      </c>
      <c r="C218" s="76"/>
      <c r="D218" s="45">
        <v>0</v>
      </c>
      <c r="E218" s="45">
        <v>0</v>
      </c>
    </row>
    <row r="219" spans="1:5" ht="12.75" customHeight="1" x14ac:dyDescent="0.25">
      <c r="A219" s="74" t="s">
        <v>1026</v>
      </c>
      <c r="B219" s="75" t="s">
        <v>1027</v>
      </c>
      <c r="C219" s="76"/>
      <c r="D219" s="45">
        <v>0</v>
      </c>
      <c r="E219" s="45">
        <v>0</v>
      </c>
    </row>
    <row r="220" spans="1:5" ht="12.75" customHeight="1" x14ac:dyDescent="0.25">
      <c r="A220" s="74" t="s">
        <v>1028</v>
      </c>
      <c r="B220" s="75" t="s">
        <v>1029</v>
      </c>
      <c r="C220" s="76"/>
      <c r="D220" s="45">
        <v>0</v>
      </c>
      <c r="E220" s="45">
        <v>0</v>
      </c>
    </row>
    <row r="221" spans="1:5" ht="12.75" customHeight="1" x14ac:dyDescent="0.25">
      <c r="A221" s="74" t="s">
        <v>1030</v>
      </c>
      <c r="B221" s="75" t="s">
        <v>1031</v>
      </c>
      <c r="C221" s="76"/>
      <c r="D221" s="45">
        <v>0</v>
      </c>
      <c r="E221" s="45">
        <v>0</v>
      </c>
    </row>
    <row r="222" spans="1:5" ht="12.75" customHeight="1" x14ac:dyDescent="0.25">
      <c r="A222" s="70" t="s">
        <v>1032</v>
      </c>
      <c r="B222" s="71" t="s">
        <v>1033</v>
      </c>
      <c r="C222" s="40" t="s">
        <v>1034</v>
      </c>
      <c r="D222" s="73">
        <f>SUM(D223:D224)</f>
        <v>0</v>
      </c>
      <c r="E222" s="73">
        <f>SUM(E223:E224)</f>
        <v>0</v>
      </c>
    </row>
    <row r="223" spans="1:5" ht="12.75" customHeight="1" x14ac:dyDescent="0.25">
      <c r="A223" s="74" t="s">
        <v>1035</v>
      </c>
      <c r="B223" s="75" t="s">
        <v>1036</v>
      </c>
      <c r="C223" s="76"/>
      <c r="D223" s="45">
        <v>0</v>
      </c>
      <c r="E223" s="45">
        <v>0</v>
      </c>
    </row>
    <row r="224" spans="1:5" ht="12.75" customHeight="1" x14ac:dyDescent="0.25">
      <c r="A224" s="74" t="s">
        <v>1037</v>
      </c>
      <c r="B224" s="75" t="s">
        <v>1038</v>
      </c>
      <c r="C224" s="76"/>
      <c r="D224" s="45">
        <v>0</v>
      </c>
      <c r="E224" s="45">
        <v>0</v>
      </c>
    </row>
    <row r="225" spans="1:5" ht="12.75" customHeight="1" x14ac:dyDescent="0.25">
      <c r="A225" s="70" t="s">
        <v>1039</v>
      </c>
      <c r="B225" s="71" t="s">
        <v>1040</v>
      </c>
      <c r="C225" s="40" t="s">
        <v>1041</v>
      </c>
      <c r="D225" s="73">
        <f>SUM(D226:D228)</f>
        <v>0</v>
      </c>
      <c r="E225" s="73">
        <f>SUM(E226:E228)</f>
        <v>0</v>
      </c>
    </row>
    <row r="226" spans="1:5" ht="12.75" customHeight="1" x14ac:dyDescent="0.25">
      <c r="A226" s="74" t="s">
        <v>1042</v>
      </c>
      <c r="B226" s="75" t="s">
        <v>1043</v>
      </c>
      <c r="C226" s="76"/>
      <c r="D226" s="45">
        <v>0</v>
      </c>
      <c r="E226" s="45">
        <v>0</v>
      </c>
    </row>
    <row r="227" spans="1:5" ht="12.75" customHeight="1" x14ac:dyDescent="0.25">
      <c r="A227" s="74" t="s">
        <v>1044</v>
      </c>
      <c r="B227" s="75" t="s">
        <v>1045</v>
      </c>
      <c r="C227" s="34"/>
      <c r="D227" s="45">
        <v>0</v>
      </c>
      <c r="E227" s="45">
        <v>0</v>
      </c>
    </row>
    <row r="228" spans="1:5" ht="12.75" customHeight="1" x14ac:dyDescent="0.25">
      <c r="A228" s="74" t="s">
        <v>1046</v>
      </c>
      <c r="B228" s="75" t="s">
        <v>1047</v>
      </c>
      <c r="C228" s="34"/>
      <c r="D228" s="45">
        <v>0</v>
      </c>
      <c r="E228" s="45">
        <v>0</v>
      </c>
    </row>
    <row r="229" spans="1:5" ht="19.5" customHeight="1" x14ac:dyDescent="0.25">
      <c r="A229" s="84"/>
      <c r="B229" s="85" t="s">
        <v>1048</v>
      </c>
      <c r="C229" s="86"/>
      <c r="D229" s="87">
        <f>+D225+D222+D215+D210+D206+D197+D194+D191+D184+D179+D173+D170+D166+D163+D160+D154+D144+D135</f>
        <v>292626</v>
      </c>
      <c r="E229" s="87">
        <f>+E225+E222+E215+E210+E206+E197+E194+E191+E184+E179+E173+E170+E166+E163+E160+E154+E144+E135</f>
        <v>0</v>
      </c>
    </row>
    <row r="230" spans="1:5" ht="12.75" customHeight="1" x14ac:dyDescent="0.25">
      <c r="A230" s="84"/>
      <c r="B230" s="85" t="s">
        <v>1049</v>
      </c>
      <c r="C230" s="86"/>
      <c r="D230" s="87">
        <f>+D130-D229</f>
        <v>288069</v>
      </c>
      <c r="E230" s="87">
        <f>+E130-E229</f>
        <v>0</v>
      </c>
    </row>
    <row r="231" spans="1:5" ht="12.75" customHeight="1" x14ac:dyDescent="0.25">
      <c r="A231" s="84"/>
      <c r="B231" s="88"/>
      <c r="C231" s="86"/>
      <c r="D231" s="89"/>
      <c r="E231" s="89"/>
    </row>
    <row r="232" spans="1:5" ht="12.75" customHeight="1" x14ac:dyDescent="0.25">
      <c r="C232" s="34"/>
      <c r="D232" s="33">
        <f>+D230-[1]BalanceGeneral_Situacion!D173</f>
        <v>0</v>
      </c>
      <c r="E232" s="33">
        <f>+E230-[1]BalanceGeneral_Situacion!E173</f>
        <v>0</v>
      </c>
    </row>
    <row r="233" spans="1:5" ht="12.75" customHeight="1" x14ac:dyDescent="0.25">
      <c r="C233" s="34"/>
    </row>
    <row r="234" spans="1:5" ht="12.75" customHeight="1" x14ac:dyDescent="0.25">
      <c r="A234" s="62" t="s">
        <v>590</v>
      </c>
      <c r="B234" s="90" t="s">
        <v>591</v>
      </c>
      <c r="C234" s="34"/>
    </row>
    <row r="235" spans="1:5" ht="12.75" customHeight="1" x14ac:dyDescent="0.25">
      <c r="A235" s="62" t="s">
        <v>592</v>
      </c>
      <c r="B235" s="90"/>
      <c r="C235" s="34"/>
    </row>
    <row r="236" spans="1:5" ht="12.75" customHeight="1" x14ac:dyDescent="0.25">
      <c r="A236" s="62" t="s">
        <v>593</v>
      </c>
      <c r="B236" s="91" t="s">
        <v>1050</v>
      </c>
      <c r="C236" s="34"/>
    </row>
    <row r="237" spans="1:5" ht="12.75" customHeight="1" x14ac:dyDescent="0.25">
      <c r="C237" s="34"/>
    </row>
    <row r="238" spans="1:5" ht="12.75" customHeight="1" x14ac:dyDescent="0.25">
      <c r="C238" s="34"/>
    </row>
    <row r="239" spans="1:5" ht="12.75" customHeight="1" x14ac:dyDescent="0.25">
      <c r="C239" s="34"/>
    </row>
    <row r="240" spans="1:5" ht="12.75" customHeight="1" x14ac:dyDescent="0.25">
      <c r="C240" s="34"/>
    </row>
    <row r="241" spans="3:3" ht="12.75" customHeight="1" x14ac:dyDescent="0.25">
      <c r="C241" s="34"/>
    </row>
    <row r="242" spans="3:3" ht="12.75" customHeight="1" x14ac:dyDescent="0.25">
      <c r="C242" s="34"/>
    </row>
    <row r="243" spans="3:3" ht="12.75" customHeight="1" x14ac:dyDescent="0.25">
      <c r="C243" s="34"/>
    </row>
    <row r="244" spans="3:3" ht="12.75" customHeight="1" x14ac:dyDescent="0.25">
      <c r="C244" s="34"/>
    </row>
    <row r="245" spans="3:3" ht="12.75" customHeight="1" x14ac:dyDescent="0.25">
      <c r="C245" s="34"/>
    </row>
    <row r="246" spans="3:3" ht="12.75" customHeight="1" x14ac:dyDescent="0.25">
      <c r="C246" s="34"/>
    </row>
    <row r="247" spans="3:3" ht="12.75" customHeight="1" x14ac:dyDescent="0.25">
      <c r="C247" s="34"/>
    </row>
    <row r="248" spans="3:3" ht="12.75" customHeight="1" x14ac:dyDescent="0.25">
      <c r="C248" s="34"/>
    </row>
    <row r="249" spans="3:3" ht="12.75" customHeight="1" x14ac:dyDescent="0.25">
      <c r="C249" s="34"/>
    </row>
    <row r="250" spans="3:3" ht="12.75" customHeight="1" x14ac:dyDescent="0.25">
      <c r="C250" s="34"/>
    </row>
    <row r="251" spans="3:3" ht="12.75" customHeight="1" x14ac:dyDescent="0.25">
      <c r="C251" s="34"/>
    </row>
    <row r="252" spans="3:3" ht="12.75" customHeight="1" x14ac:dyDescent="0.25">
      <c r="C252" s="34"/>
    </row>
    <row r="253" spans="3:3" ht="12.75" customHeight="1" x14ac:dyDescent="0.25">
      <c r="C253" s="34"/>
    </row>
    <row r="254" spans="3:3" ht="12.75" customHeight="1" x14ac:dyDescent="0.25">
      <c r="C254" s="34"/>
    </row>
    <row r="255" spans="3:3" ht="12.75" customHeight="1" x14ac:dyDescent="0.25">
      <c r="C255" s="34"/>
    </row>
    <row r="256" spans="3:3" ht="12.75" customHeight="1" x14ac:dyDescent="0.25">
      <c r="C256" s="34"/>
    </row>
    <row r="257" spans="3:3" ht="12.75" customHeight="1" x14ac:dyDescent="0.25">
      <c r="C257" s="34"/>
    </row>
    <row r="258" spans="3:3" ht="12.75" customHeight="1" x14ac:dyDescent="0.25">
      <c r="C258" s="34"/>
    </row>
    <row r="259" spans="3:3" ht="12.75" customHeight="1" x14ac:dyDescent="0.25">
      <c r="C259" s="34"/>
    </row>
    <row r="260" spans="3:3" ht="12.75" customHeight="1" x14ac:dyDescent="0.25">
      <c r="C260" s="34"/>
    </row>
  </sheetData>
  <protectedRanges>
    <protectedRange sqref="D136:E143 D145:E153 D155:E159 D161:E162 D165:E165 D167:E169 D171:E172 D174:E178 D180:E183 D185:E190 D192:E193 D195:E196 D198:E205 D207:E209 D211:E214 D216:E221 D223:E224 D226:E228 B234:B236" name="Rango2"/>
    <protectedRange sqref="D12:E15 D17:E22 D24:E26 D28:E30 D32:E33 D35:E37 D39:E40 D42:E45 D47:E48 D50:E51 D53:E54 D56:E58 D60:E61 D63:E71 D73:E74 D76:E78 D80:E82 D84:E90 D92:E94 D96:E99 D101:E106 D108:E109 D111:E115 D117:E119 D121:E124 D126:E127 D129:E129" name="Rango1"/>
  </protectedRanges>
  <mergeCells count="5">
    <mergeCell ref="A1:D1"/>
    <mergeCell ref="A2:D2"/>
    <mergeCell ref="A3:D3"/>
    <mergeCell ref="A4:C5"/>
    <mergeCell ref="D4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1"/>
  <sheetViews>
    <sheetView workbookViewId="0">
      <selection activeCell="E16" sqref="E16"/>
    </sheetView>
  </sheetViews>
  <sheetFormatPr baseColWidth="10" defaultColWidth="11.42578125" defaultRowHeight="15" x14ac:dyDescent="0.25"/>
  <cols>
    <col min="1" max="1" width="15" customWidth="1"/>
    <col min="2" max="2" width="95.140625" customWidth="1"/>
    <col min="3" max="3" width="11.42578125" style="184"/>
    <col min="4" max="4" width="21" bestFit="1" customWidth="1"/>
    <col min="5" max="5" width="23.7109375" bestFit="1" customWidth="1"/>
    <col min="6" max="11" width="11.42578125" style="192"/>
    <col min="12" max="12" width="18.42578125" style="192" customWidth="1"/>
    <col min="13" max="13" width="17.140625" style="192" customWidth="1"/>
    <col min="14" max="22" width="11.42578125" style="192"/>
    <col min="27" max="27" width="18.7109375" customWidth="1"/>
    <col min="28" max="28" width="17.5703125" customWidth="1"/>
    <col min="29" max="29" width="22.28515625" customWidth="1"/>
  </cols>
  <sheetData>
    <row r="1" spans="1:30" s="192" customFormat="1" ht="18" customHeight="1" x14ac:dyDescent="0.25">
      <c r="A1" s="217" t="str">
        <f>+'Estado de Rendimientos Financie'!A1:D1</f>
        <v>CONSEJO TECNICO ASISTENCIA MEDICO SOCIAL</v>
      </c>
      <c r="B1" s="217"/>
      <c r="C1" s="217"/>
      <c r="D1" s="217"/>
      <c r="E1" s="217"/>
      <c r="P1" s="197"/>
      <c r="Q1" s="197"/>
      <c r="AB1" s="197" t="s">
        <v>1051</v>
      </c>
      <c r="AC1" s="197" t="s">
        <v>1052</v>
      </c>
      <c r="AD1" s="197" t="s">
        <v>1053</v>
      </c>
    </row>
    <row r="2" spans="1:30" s="192" customFormat="1" ht="18" x14ac:dyDescent="0.25">
      <c r="A2" s="217" t="s">
        <v>1054</v>
      </c>
      <c r="B2" s="217"/>
      <c r="C2" s="217"/>
      <c r="D2" s="217"/>
      <c r="E2" s="217"/>
      <c r="AA2" s="197" t="str">
        <f ca="1">MID(MID(CELL("nombrearchivo"),FIND("[",CELL("nombrearchivo"))+1, FIND("]",CELL("nombrearchivo"))-FIND("[",CELL("nombrearchivo"))-1), 1, 10)</f>
        <v>Estados Fi</v>
      </c>
      <c r="AB2" s="197" t="str">
        <f ca="1">MID(AA2,1,4)</f>
        <v>Esta</v>
      </c>
      <c r="AC2" s="197" t="str">
        <f ca="1">MID(AA2,5,2)</f>
        <v>do</v>
      </c>
      <c r="AD2" s="197" t="str">
        <f ca="1">MID(AA2,7,4)</f>
        <v>s Fi</v>
      </c>
    </row>
    <row r="3" spans="1:30" s="192" customFormat="1" ht="18" x14ac:dyDescent="0.25">
      <c r="A3" s="217" t="str">
        <f>+'Estado de Rendimientos Financie'!A3:D3</f>
        <v>AL 30 DE JUNIO DEL 2017</v>
      </c>
      <c r="B3" s="217"/>
      <c r="C3" s="217"/>
      <c r="D3" s="217"/>
      <c r="E3" s="217"/>
    </row>
    <row r="4" spans="1:30" s="192" customFormat="1" ht="18" x14ac:dyDescent="0.25">
      <c r="A4" s="200"/>
      <c r="B4" s="200"/>
      <c r="C4" s="202"/>
      <c r="D4" s="202"/>
      <c r="E4" s="202"/>
      <c r="M4" s="199"/>
    </row>
    <row r="5" spans="1:30" ht="18" x14ac:dyDescent="0.25">
      <c r="A5" s="141"/>
      <c r="B5" s="142"/>
      <c r="C5" s="200"/>
      <c r="D5" s="198"/>
      <c r="E5" s="198" t="s">
        <v>1055</v>
      </c>
    </row>
    <row r="6" spans="1:30" x14ac:dyDescent="0.25">
      <c r="A6" s="144" t="s">
        <v>1057</v>
      </c>
      <c r="B6" s="145"/>
      <c r="C6" s="143" t="s">
        <v>1056</v>
      </c>
      <c r="D6" s="143">
        <v>2017</v>
      </c>
      <c r="E6" s="143">
        <v>2016</v>
      </c>
    </row>
    <row r="7" spans="1:30" x14ac:dyDescent="0.25">
      <c r="A7" s="147" t="s">
        <v>1058</v>
      </c>
      <c r="B7" s="148"/>
      <c r="C7" s="149">
        <v>76</v>
      </c>
      <c r="D7" s="150">
        <f>SUM(D8:D15)</f>
        <v>1103452642</v>
      </c>
      <c r="E7" s="150">
        <f>SUM(E8:E15)</f>
        <v>215841678</v>
      </c>
    </row>
    <row r="8" spans="1:30" x14ac:dyDescent="0.25">
      <c r="A8" s="151"/>
      <c r="B8" s="142" t="s">
        <v>1059</v>
      </c>
      <c r="C8" s="149"/>
      <c r="D8" s="152">
        <v>0</v>
      </c>
      <c r="E8" s="152">
        <v>0</v>
      </c>
    </row>
    <row r="9" spans="1:30" x14ac:dyDescent="0.25">
      <c r="A9" s="151"/>
      <c r="B9" s="142" t="s">
        <v>1060</v>
      </c>
      <c r="C9" s="149"/>
      <c r="D9" s="152">
        <v>0</v>
      </c>
      <c r="E9" s="152">
        <v>0</v>
      </c>
    </row>
    <row r="10" spans="1:30" x14ac:dyDescent="0.25">
      <c r="A10" s="151"/>
      <c r="B10" s="153" t="s">
        <v>1061</v>
      </c>
      <c r="C10" s="154"/>
      <c r="D10" s="152">
        <v>0</v>
      </c>
      <c r="E10" s="152">
        <v>0</v>
      </c>
    </row>
    <row r="11" spans="1:30" x14ac:dyDescent="0.25">
      <c r="A11" s="141"/>
      <c r="B11" s="155" t="s">
        <v>1062</v>
      </c>
      <c r="C11" s="156"/>
      <c r="D11" s="152">
        <v>0</v>
      </c>
      <c r="E11" s="152">
        <v>0</v>
      </c>
    </row>
    <row r="12" spans="1:30" x14ac:dyDescent="0.25">
      <c r="A12" s="157"/>
      <c r="B12" s="155" t="s">
        <v>1063</v>
      </c>
      <c r="C12" s="156"/>
      <c r="D12" s="152">
        <v>0</v>
      </c>
      <c r="E12" s="152">
        <v>0</v>
      </c>
    </row>
    <row r="13" spans="1:30" x14ac:dyDescent="0.25">
      <c r="A13" s="157"/>
      <c r="B13" s="158" t="s">
        <v>1064</v>
      </c>
      <c r="C13" s="156"/>
      <c r="D13" s="152">
        <v>1003057017</v>
      </c>
      <c r="E13" s="152">
        <v>0</v>
      </c>
    </row>
    <row r="14" spans="1:30" x14ac:dyDescent="0.25">
      <c r="A14" s="157"/>
      <c r="B14" s="158" t="s">
        <v>1065</v>
      </c>
      <c r="C14" s="156"/>
      <c r="D14" s="152">
        <v>0</v>
      </c>
      <c r="E14" s="152">
        <v>0</v>
      </c>
    </row>
    <row r="15" spans="1:30" x14ac:dyDescent="0.25">
      <c r="A15" s="141"/>
      <c r="B15" s="158" t="s">
        <v>1066</v>
      </c>
      <c r="C15" s="156"/>
      <c r="D15" s="152">
        <f>99780212+615413</f>
        <v>100395625</v>
      </c>
      <c r="E15" s="159">
        <f>215841678</f>
        <v>215841678</v>
      </c>
    </row>
    <row r="16" spans="1:30" x14ac:dyDescent="0.25">
      <c r="A16" s="147" t="s">
        <v>1067</v>
      </c>
      <c r="B16" s="148"/>
      <c r="C16" s="149">
        <v>77</v>
      </c>
      <c r="D16" s="160">
        <f>SUM(D17:D21)</f>
        <v>1066121106</v>
      </c>
      <c r="E16" s="160">
        <f>SUM(E17:E21)</f>
        <v>0</v>
      </c>
    </row>
    <row r="17" spans="1:5" x14ac:dyDescent="0.25">
      <c r="A17" s="142"/>
      <c r="B17" s="161" t="s">
        <v>1068</v>
      </c>
      <c r="C17" s="156"/>
      <c r="D17" s="152">
        <v>0</v>
      </c>
      <c r="E17" s="152">
        <v>0</v>
      </c>
    </row>
    <row r="18" spans="1:5" x14ac:dyDescent="0.25">
      <c r="A18" s="142"/>
      <c r="B18" s="161" t="s">
        <v>1069</v>
      </c>
      <c r="C18" s="156"/>
      <c r="D18" s="152">
        <v>0</v>
      </c>
      <c r="E18" s="152">
        <v>0</v>
      </c>
    </row>
    <row r="19" spans="1:5" x14ac:dyDescent="0.25">
      <c r="A19" s="142"/>
      <c r="B19" s="161" t="s">
        <v>1070</v>
      </c>
      <c r="C19" s="162"/>
      <c r="D19" s="152">
        <v>0</v>
      </c>
      <c r="E19" s="152">
        <v>0</v>
      </c>
    </row>
    <row r="20" spans="1:5" x14ac:dyDescent="0.25">
      <c r="A20" s="142"/>
      <c r="B20" s="161" t="s">
        <v>1071</v>
      </c>
      <c r="C20" s="162"/>
      <c r="D20" s="152">
        <v>999094010</v>
      </c>
      <c r="E20" s="152">
        <v>0</v>
      </c>
    </row>
    <row r="21" spans="1:5" x14ac:dyDescent="0.25">
      <c r="A21" s="142"/>
      <c r="B21" s="158" t="s">
        <v>1072</v>
      </c>
      <c r="C21" s="162"/>
      <c r="D21" s="152">
        <v>67027096</v>
      </c>
      <c r="E21" s="152">
        <v>0</v>
      </c>
    </row>
    <row r="22" spans="1:5" x14ac:dyDescent="0.25">
      <c r="A22" s="163" t="s">
        <v>1073</v>
      </c>
      <c r="B22" s="164"/>
      <c r="C22" s="162"/>
      <c r="D22" s="160">
        <f>+D7-D16</f>
        <v>37331536</v>
      </c>
      <c r="E22" s="160">
        <f>+E7-E16</f>
        <v>215841678</v>
      </c>
    </row>
    <row r="23" spans="1:5" x14ac:dyDescent="0.25">
      <c r="A23" s="165"/>
      <c r="B23" s="166"/>
      <c r="C23" s="167"/>
      <c r="D23" s="168"/>
      <c r="E23" s="168"/>
    </row>
    <row r="24" spans="1:5" x14ac:dyDescent="0.25">
      <c r="A24" s="144" t="s">
        <v>1074</v>
      </c>
      <c r="B24" s="145"/>
      <c r="C24" s="169"/>
      <c r="D24" s="170"/>
      <c r="E24" s="171"/>
    </row>
    <row r="25" spans="1:5" x14ac:dyDescent="0.25">
      <c r="A25" s="147" t="s">
        <v>1058</v>
      </c>
      <c r="B25" s="148"/>
      <c r="C25" s="156">
        <v>78</v>
      </c>
      <c r="D25" s="160">
        <f>SUM(D26:D30)</f>
        <v>0</v>
      </c>
      <c r="E25" s="160">
        <f>SUM(E26:E30)</f>
        <v>0</v>
      </c>
    </row>
    <row r="26" spans="1:5" x14ac:dyDescent="0.25">
      <c r="A26" s="142"/>
      <c r="B26" s="142" t="s">
        <v>1075</v>
      </c>
      <c r="C26" s="149"/>
      <c r="D26" s="152">
        <v>0</v>
      </c>
      <c r="E26" s="152">
        <v>0</v>
      </c>
    </row>
    <row r="27" spans="1:5" x14ac:dyDescent="0.25">
      <c r="A27" s="172"/>
      <c r="B27" s="142" t="s">
        <v>1076</v>
      </c>
      <c r="C27" s="149"/>
      <c r="D27" s="152">
        <v>0</v>
      </c>
      <c r="E27" s="152">
        <v>0</v>
      </c>
    </row>
    <row r="28" spans="1:5" x14ac:dyDescent="0.25">
      <c r="A28" s="172"/>
      <c r="B28" s="142" t="s">
        <v>1077</v>
      </c>
      <c r="C28" s="149"/>
      <c r="D28" s="152">
        <v>0</v>
      </c>
      <c r="E28" s="152">
        <v>0</v>
      </c>
    </row>
    <row r="29" spans="1:5" x14ac:dyDescent="0.25">
      <c r="A29" s="142"/>
      <c r="B29" s="142" t="s">
        <v>1078</v>
      </c>
      <c r="C29" s="149"/>
      <c r="D29" s="152">
        <v>0</v>
      </c>
      <c r="E29" s="152">
        <v>0</v>
      </c>
    </row>
    <row r="30" spans="1:5" x14ac:dyDescent="0.25">
      <c r="A30" s="142"/>
      <c r="B30" s="158" t="s">
        <v>1079</v>
      </c>
      <c r="C30" s="156"/>
      <c r="D30" s="152">
        <v>0</v>
      </c>
      <c r="E30" s="152">
        <v>0</v>
      </c>
    </row>
    <row r="31" spans="1:5" x14ac:dyDescent="0.25">
      <c r="A31" s="147" t="s">
        <v>1067</v>
      </c>
      <c r="B31" s="148"/>
      <c r="C31" s="156">
        <v>79</v>
      </c>
      <c r="D31" s="160">
        <f>SUM(D32:D36)</f>
        <v>0</v>
      </c>
      <c r="E31" s="160">
        <f>SUM(E32:E36)</f>
        <v>0</v>
      </c>
    </row>
    <row r="32" spans="1:5" x14ac:dyDescent="0.25">
      <c r="A32" s="142"/>
      <c r="B32" s="161" t="s">
        <v>1080</v>
      </c>
      <c r="C32" s="156"/>
      <c r="D32" s="152">
        <v>0</v>
      </c>
      <c r="E32" s="152">
        <v>0</v>
      </c>
    </row>
    <row r="33" spans="1:5" x14ac:dyDescent="0.25">
      <c r="A33" s="142"/>
      <c r="B33" s="158" t="s">
        <v>1081</v>
      </c>
      <c r="C33" s="156"/>
      <c r="D33" s="152">
        <v>0</v>
      </c>
      <c r="E33" s="152">
        <v>0</v>
      </c>
    </row>
    <row r="34" spans="1:5" x14ac:dyDescent="0.25">
      <c r="A34" s="142"/>
      <c r="B34" s="158" t="s">
        <v>1082</v>
      </c>
      <c r="C34" s="156"/>
      <c r="D34" s="152">
        <v>0</v>
      </c>
      <c r="E34" s="152">
        <v>0</v>
      </c>
    </row>
    <row r="35" spans="1:5" x14ac:dyDescent="0.25">
      <c r="A35" s="142"/>
      <c r="B35" s="161" t="s">
        <v>1083</v>
      </c>
      <c r="C35" s="156"/>
      <c r="D35" s="152">
        <v>0</v>
      </c>
      <c r="E35" s="152">
        <v>0</v>
      </c>
    </row>
    <row r="36" spans="1:5" x14ac:dyDescent="0.25">
      <c r="A36" s="142"/>
      <c r="B36" s="158" t="s">
        <v>1084</v>
      </c>
      <c r="C36" s="156"/>
      <c r="D36" s="152">
        <v>0</v>
      </c>
      <c r="E36" s="152">
        <v>0</v>
      </c>
    </row>
    <row r="37" spans="1:5" x14ac:dyDescent="0.25">
      <c r="A37" s="163" t="s">
        <v>1085</v>
      </c>
      <c r="B37" s="164"/>
      <c r="C37" s="156"/>
      <c r="D37" s="160">
        <f>+D25-D31</f>
        <v>0</v>
      </c>
      <c r="E37" s="160">
        <f>+E25-E31</f>
        <v>0</v>
      </c>
    </row>
    <row r="38" spans="1:5" x14ac:dyDescent="0.25">
      <c r="A38" s="165"/>
      <c r="B38" s="166"/>
      <c r="C38" s="173"/>
      <c r="D38" s="168"/>
      <c r="E38" s="168"/>
    </row>
    <row r="39" spans="1:5" x14ac:dyDescent="0.25">
      <c r="A39" s="144" t="s">
        <v>1086</v>
      </c>
      <c r="B39" s="145"/>
      <c r="C39" s="174"/>
      <c r="D39" s="170"/>
      <c r="E39" s="171"/>
    </row>
    <row r="40" spans="1:5" x14ac:dyDescent="0.25">
      <c r="A40" s="147" t="s">
        <v>1058</v>
      </c>
      <c r="B40" s="148"/>
      <c r="C40" s="149">
        <v>80</v>
      </c>
      <c r="D40" s="160">
        <f>SUM(D41:D43)</f>
        <v>0</v>
      </c>
      <c r="E40" s="160">
        <f>SUM(E41:E43)</f>
        <v>0</v>
      </c>
    </row>
    <row r="41" spans="1:5" x14ac:dyDescent="0.25">
      <c r="A41" s="142"/>
      <c r="B41" s="161" t="s">
        <v>1087</v>
      </c>
      <c r="C41" s="156"/>
      <c r="D41" s="152">
        <v>0</v>
      </c>
      <c r="E41" s="152">
        <v>0</v>
      </c>
    </row>
    <row r="42" spans="1:5" x14ac:dyDescent="0.25">
      <c r="A42" s="142"/>
      <c r="B42" s="161" t="s">
        <v>1088</v>
      </c>
      <c r="C42" s="156"/>
      <c r="D42" s="152">
        <v>0</v>
      </c>
      <c r="E42" s="152">
        <v>0</v>
      </c>
    </row>
    <row r="43" spans="1:5" x14ac:dyDescent="0.25">
      <c r="A43" s="142"/>
      <c r="B43" s="158" t="s">
        <v>1089</v>
      </c>
      <c r="C43" s="156"/>
      <c r="D43" s="152">
        <v>0</v>
      </c>
      <c r="E43" s="152">
        <v>0</v>
      </c>
    </row>
    <row r="44" spans="1:5" x14ac:dyDescent="0.25">
      <c r="A44" s="147" t="s">
        <v>1067</v>
      </c>
      <c r="B44" s="148"/>
      <c r="C44" s="156">
        <v>81</v>
      </c>
      <c r="D44" s="160">
        <f>SUM(D45:D47)</f>
        <v>0</v>
      </c>
      <c r="E44" s="160">
        <f>SUM(E45:E47)</f>
        <v>0</v>
      </c>
    </row>
    <row r="45" spans="1:5" x14ac:dyDescent="0.25">
      <c r="A45" s="142"/>
      <c r="B45" s="161" t="s">
        <v>1090</v>
      </c>
      <c r="C45" s="156"/>
      <c r="D45" s="152">
        <v>0</v>
      </c>
      <c r="E45" s="152">
        <v>0</v>
      </c>
    </row>
    <row r="46" spans="1:5" x14ac:dyDescent="0.25">
      <c r="A46" s="142"/>
      <c r="B46" s="158" t="s">
        <v>1091</v>
      </c>
      <c r="C46" s="156"/>
      <c r="D46" s="152">
        <v>0</v>
      </c>
      <c r="E46" s="152">
        <v>0</v>
      </c>
    </row>
    <row r="47" spans="1:5" x14ac:dyDescent="0.25">
      <c r="A47" s="142"/>
      <c r="B47" s="158" t="s">
        <v>1092</v>
      </c>
      <c r="C47" s="162"/>
      <c r="D47" s="152">
        <v>0</v>
      </c>
      <c r="E47" s="152">
        <v>0</v>
      </c>
    </row>
    <row r="48" spans="1:5" x14ac:dyDescent="0.25">
      <c r="A48" s="163" t="s">
        <v>1093</v>
      </c>
      <c r="B48" s="164"/>
      <c r="C48" s="162"/>
      <c r="D48" s="160">
        <f>+D40-D44</f>
        <v>0</v>
      </c>
      <c r="E48" s="160">
        <f>+E40-E44</f>
        <v>0</v>
      </c>
    </row>
    <row r="49" spans="1:5" x14ac:dyDescent="0.25">
      <c r="A49" s="142"/>
      <c r="B49" s="142"/>
      <c r="C49" s="146"/>
      <c r="D49" s="170"/>
      <c r="E49" s="170"/>
    </row>
    <row r="50" spans="1:5" x14ac:dyDescent="0.25">
      <c r="A50" s="218" t="s">
        <v>1094</v>
      </c>
      <c r="B50" s="218"/>
      <c r="C50" s="162"/>
      <c r="D50" s="160">
        <f>+D22+D37+D48</f>
        <v>37331536</v>
      </c>
      <c r="E50" s="160">
        <f>+E22+E37+E48</f>
        <v>215841678</v>
      </c>
    </row>
    <row r="51" spans="1:5" x14ac:dyDescent="0.25">
      <c r="A51" s="175"/>
      <c r="B51" s="175"/>
      <c r="C51" s="176"/>
      <c r="D51" s="177"/>
      <c r="E51" s="177"/>
    </row>
    <row r="52" spans="1:5" x14ac:dyDescent="0.25">
      <c r="A52" s="219" t="s">
        <v>1095</v>
      </c>
      <c r="B52" s="219"/>
      <c r="C52" s="178"/>
      <c r="D52" s="160">
        <v>0</v>
      </c>
      <c r="E52" s="160">
        <v>0</v>
      </c>
    </row>
    <row r="53" spans="1:5" x14ac:dyDescent="0.25">
      <c r="A53" s="179" t="s">
        <v>1096</v>
      </c>
      <c r="B53" s="161"/>
      <c r="C53" s="162"/>
      <c r="D53" s="160">
        <f>+E54</f>
        <v>215841678</v>
      </c>
      <c r="E53" s="160">
        <v>0</v>
      </c>
    </row>
    <row r="54" spans="1:5" x14ac:dyDescent="0.25">
      <c r="A54" s="180" t="s">
        <v>1097</v>
      </c>
      <c r="B54" s="181"/>
      <c r="C54" s="182">
        <v>82</v>
      </c>
      <c r="D54" s="160">
        <f>+D50+D52+D53</f>
        <v>253173214</v>
      </c>
      <c r="E54" s="160">
        <f>+E50+E52+E53</f>
        <v>215841678</v>
      </c>
    </row>
    <row r="55" spans="1:5" x14ac:dyDescent="0.25">
      <c r="A55" s="142"/>
      <c r="B55" s="142"/>
      <c r="C55" s="146"/>
      <c r="D55" s="171"/>
      <c r="E55" s="171"/>
    </row>
    <row r="56" spans="1:5" x14ac:dyDescent="0.25">
      <c r="A56" s="142"/>
      <c r="B56" s="142"/>
      <c r="C56" s="146"/>
      <c r="D56" s="171"/>
      <c r="E56" s="171"/>
    </row>
    <row r="57" spans="1:5" x14ac:dyDescent="0.25">
      <c r="A57" s="183" t="s">
        <v>590</v>
      </c>
      <c r="B57" s="63" t="s">
        <v>1098</v>
      </c>
      <c r="C57" s="146"/>
      <c r="D57" s="171"/>
      <c r="E57" s="171"/>
    </row>
    <row r="58" spans="1:5" x14ac:dyDescent="0.25">
      <c r="A58" s="183" t="s">
        <v>592</v>
      </c>
      <c r="B58" s="63" t="s">
        <v>1099</v>
      </c>
      <c r="C58" s="146"/>
      <c r="D58" s="171"/>
      <c r="E58" s="171"/>
    </row>
    <row r="59" spans="1:5" x14ac:dyDescent="0.25">
      <c r="A59" s="183" t="s">
        <v>593</v>
      </c>
      <c r="B59" s="64"/>
    </row>
    <row r="61" spans="1:5" x14ac:dyDescent="0.25">
      <c r="B61" s="185"/>
    </row>
  </sheetData>
  <protectedRanges>
    <protectedRange sqref="B57:B59" name="Rango2"/>
    <protectedRange sqref="D8:E15 D17:E21 D26:E30 D32:E36 D41:E43 D45:E47" name="Rango1"/>
  </protectedRanges>
  <mergeCells count="5">
    <mergeCell ref="A1:E1"/>
    <mergeCell ref="A2:E2"/>
    <mergeCell ref="A3:E3"/>
    <mergeCell ref="A50:B50"/>
    <mergeCell ref="A52:B5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workbookViewId="0">
      <selection activeCell="B2" sqref="B2"/>
    </sheetView>
  </sheetViews>
  <sheetFormatPr baseColWidth="10" defaultColWidth="11.42578125" defaultRowHeight="15" x14ac:dyDescent="0.25"/>
  <cols>
    <col min="1" max="1" width="12.42578125" style="92" customWidth="1"/>
    <col min="2" max="2" width="54.42578125" style="93" customWidth="1"/>
    <col min="3" max="3" width="7.7109375" style="93" customWidth="1"/>
    <col min="4" max="4" width="23.140625" style="93" bestFit="1" customWidth="1"/>
    <col min="5" max="5" width="23.140625" style="138" bestFit="1" customWidth="1"/>
    <col min="6" max="6" width="25.7109375" style="138" bestFit="1" customWidth="1"/>
    <col min="7" max="7" width="31.85546875" style="138" customWidth="1"/>
    <col min="8" max="8" width="23.140625" style="138" bestFit="1" customWidth="1"/>
    <col min="9" max="9" width="25.85546875" style="93" customWidth="1"/>
    <col min="10" max="10" width="26.42578125" style="93" customWidth="1"/>
    <col min="11" max="11" width="25.7109375" style="93" bestFit="1" customWidth="1"/>
    <col min="12" max="256" width="11.42578125" style="93"/>
    <col min="257" max="257" width="12.42578125" style="93" customWidth="1"/>
    <col min="258" max="258" width="54.42578125" style="93" customWidth="1"/>
    <col min="259" max="259" width="7.7109375" style="93" customWidth="1"/>
    <col min="260" max="267" width="14.42578125" style="93" customWidth="1"/>
    <col min="268" max="512" width="11.42578125" style="93"/>
    <col min="513" max="513" width="12.42578125" style="93" customWidth="1"/>
    <col min="514" max="514" width="54.42578125" style="93" customWidth="1"/>
    <col min="515" max="515" width="7.7109375" style="93" customWidth="1"/>
    <col min="516" max="523" width="14.42578125" style="93" customWidth="1"/>
    <col min="524" max="768" width="11.42578125" style="93"/>
    <col min="769" max="769" width="12.42578125" style="93" customWidth="1"/>
    <col min="770" max="770" width="54.42578125" style="93" customWidth="1"/>
    <col min="771" max="771" width="7.7109375" style="93" customWidth="1"/>
    <col min="772" max="779" width="14.42578125" style="93" customWidth="1"/>
    <col min="780" max="1024" width="11.42578125" style="93"/>
    <col min="1025" max="1025" width="12.42578125" style="93" customWidth="1"/>
    <col min="1026" max="1026" width="54.42578125" style="93" customWidth="1"/>
    <col min="1027" max="1027" width="7.7109375" style="93" customWidth="1"/>
    <col min="1028" max="1035" width="14.42578125" style="93" customWidth="1"/>
    <col min="1036" max="1280" width="11.42578125" style="93"/>
    <col min="1281" max="1281" width="12.42578125" style="93" customWidth="1"/>
    <col min="1282" max="1282" width="54.42578125" style="93" customWidth="1"/>
    <col min="1283" max="1283" width="7.7109375" style="93" customWidth="1"/>
    <col min="1284" max="1291" width="14.42578125" style="93" customWidth="1"/>
    <col min="1292" max="1536" width="11.42578125" style="93"/>
    <col min="1537" max="1537" width="12.42578125" style="93" customWidth="1"/>
    <col min="1538" max="1538" width="54.42578125" style="93" customWidth="1"/>
    <col min="1539" max="1539" width="7.7109375" style="93" customWidth="1"/>
    <col min="1540" max="1547" width="14.42578125" style="93" customWidth="1"/>
    <col min="1548" max="1792" width="11.42578125" style="93"/>
    <col min="1793" max="1793" width="12.42578125" style="93" customWidth="1"/>
    <col min="1794" max="1794" width="54.42578125" style="93" customWidth="1"/>
    <col min="1795" max="1795" width="7.7109375" style="93" customWidth="1"/>
    <col min="1796" max="1803" width="14.42578125" style="93" customWidth="1"/>
    <col min="1804" max="2048" width="11.42578125" style="93"/>
    <col min="2049" max="2049" width="12.42578125" style="93" customWidth="1"/>
    <col min="2050" max="2050" width="54.42578125" style="93" customWidth="1"/>
    <col min="2051" max="2051" width="7.7109375" style="93" customWidth="1"/>
    <col min="2052" max="2059" width="14.42578125" style="93" customWidth="1"/>
    <col min="2060" max="2304" width="11.42578125" style="93"/>
    <col min="2305" max="2305" width="12.42578125" style="93" customWidth="1"/>
    <col min="2306" max="2306" width="54.42578125" style="93" customWidth="1"/>
    <col min="2307" max="2307" width="7.7109375" style="93" customWidth="1"/>
    <col min="2308" max="2315" width="14.42578125" style="93" customWidth="1"/>
    <col min="2316" max="2560" width="11.42578125" style="93"/>
    <col min="2561" max="2561" width="12.42578125" style="93" customWidth="1"/>
    <col min="2562" max="2562" width="54.42578125" style="93" customWidth="1"/>
    <col min="2563" max="2563" width="7.7109375" style="93" customWidth="1"/>
    <col min="2564" max="2571" width="14.42578125" style="93" customWidth="1"/>
    <col min="2572" max="2816" width="11.42578125" style="93"/>
    <col min="2817" max="2817" width="12.42578125" style="93" customWidth="1"/>
    <col min="2818" max="2818" width="54.42578125" style="93" customWidth="1"/>
    <col min="2819" max="2819" width="7.7109375" style="93" customWidth="1"/>
    <col min="2820" max="2827" width="14.42578125" style="93" customWidth="1"/>
    <col min="2828" max="3072" width="11.42578125" style="93"/>
    <col min="3073" max="3073" width="12.42578125" style="93" customWidth="1"/>
    <col min="3074" max="3074" width="54.42578125" style="93" customWidth="1"/>
    <col min="3075" max="3075" width="7.7109375" style="93" customWidth="1"/>
    <col min="3076" max="3083" width="14.42578125" style="93" customWidth="1"/>
    <col min="3084" max="3328" width="11.42578125" style="93"/>
    <col min="3329" max="3329" width="12.42578125" style="93" customWidth="1"/>
    <col min="3330" max="3330" width="54.42578125" style="93" customWidth="1"/>
    <col min="3331" max="3331" width="7.7109375" style="93" customWidth="1"/>
    <col min="3332" max="3339" width="14.42578125" style="93" customWidth="1"/>
    <col min="3340" max="3584" width="11.42578125" style="93"/>
    <col min="3585" max="3585" width="12.42578125" style="93" customWidth="1"/>
    <col min="3586" max="3586" width="54.42578125" style="93" customWidth="1"/>
    <col min="3587" max="3587" width="7.7109375" style="93" customWidth="1"/>
    <col min="3588" max="3595" width="14.42578125" style="93" customWidth="1"/>
    <col min="3596" max="3840" width="11.42578125" style="93"/>
    <col min="3841" max="3841" width="12.42578125" style="93" customWidth="1"/>
    <col min="3842" max="3842" width="54.42578125" style="93" customWidth="1"/>
    <col min="3843" max="3843" width="7.7109375" style="93" customWidth="1"/>
    <col min="3844" max="3851" width="14.42578125" style="93" customWidth="1"/>
    <col min="3852" max="4096" width="11.42578125" style="93"/>
    <col min="4097" max="4097" width="12.42578125" style="93" customWidth="1"/>
    <col min="4098" max="4098" width="54.42578125" style="93" customWidth="1"/>
    <col min="4099" max="4099" width="7.7109375" style="93" customWidth="1"/>
    <col min="4100" max="4107" width="14.42578125" style="93" customWidth="1"/>
    <col min="4108" max="4352" width="11.42578125" style="93"/>
    <col min="4353" max="4353" width="12.42578125" style="93" customWidth="1"/>
    <col min="4354" max="4354" width="54.42578125" style="93" customWidth="1"/>
    <col min="4355" max="4355" width="7.7109375" style="93" customWidth="1"/>
    <col min="4356" max="4363" width="14.42578125" style="93" customWidth="1"/>
    <col min="4364" max="4608" width="11.42578125" style="93"/>
    <col min="4609" max="4609" width="12.42578125" style="93" customWidth="1"/>
    <col min="4610" max="4610" width="54.42578125" style="93" customWidth="1"/>
    <col min="4611" max="4611" width="7.7109375" style="93" customWidth="1"/>
    <col min="4612" max="4619" width="14.42578125" style="93" customWidth="1"/>
    <col min="4620" max="4864" width="11.42578125" style="93"/>
    <col min="4865" max="4865" width="12.42578125" style="93" customWidth="1"/>
    <col min="4866" max="4866" width="54.42578125" style="93" customWidth="1"/>
    <col min="4867" max="4867" width="7.7109375" style="93" customWidth="1"/>
    <col min="4868" max="4875" width="14.42578125" style="93" customWidth="1"/>
    <col min="4876" max="5120" width="11.42578125" style="93"/>
    <col min="5121" max="5121" width="12.42578125" style="93" customWidth="1"/>
    <col min="5122" max="5122" width="54.42578125" style="93" customWidth="1"/>
    <col min="5123" max="5123" width="7.7109375" style="93" customWidth="1"/>
    <col min="5124" max="5131" width="14.42578125" style="93" customWidth="1"/>
    <col min="5132" max="5376" width="11.42578125" style="93"/>
    <col min="5377" max="5377" width="12.42578125" style="93" customWidth="1"/>
    <col min="5378" max="5378" width="54.42578125" style="93" customWidth="1"/>
    <col min="5379" max="5379" width="7.7109375" style="93" customWidth="1"/>
    <col min="5380" max="5387" width="14.42578125" style="93" customWidth="1"/>
    <col min="5388" max="5632" width="11.42578125" style="93"/>
    <col min="5633" max="5633" width="12.42578125" style="93" customWidth="1"/>
    <col min="5634" max="5634" width="54.42578125" style="93" customWidth="1"/>
    <col min="5635" max="5635" width="7.7109375" style="93" customWidth="1"/>
    <col min="5636" max="5643" width="14.42578125" style="93" customWidth="1"/>
    <col min="5644" max="5888" width="11.42578125" style="93"/>
    <col min="5889" max="5889" width="12.42578125" style="93" customWidth="1"/>
    <col min="5890" max="5890" width="54.42578125" style="93" customWidth="1"/>
    <col min="5891" max="5891" width="7.7109375" style="93" customWidth="1"/>
    <col min="5892" max="5899" width="14.42578125" style="93" customWidth="1"/>
    <col min="5900" max="6144" width="11.42578125" style="93"/>
    <col min="6145" max="6145" width="12.42578125" style="93" customWidth="1"/>
    <col min="6146" max="6146" width="54.42578125" style="93" customWidth="1"/>
    <col min="6147" max="6147" width="7.7109375" style="93" customWidth="1"/>
    <col min="6148" max="6155" width="14.42578125" style="93" customWidth="1"/>
    <col min="6156" max="6400" width="11.42578125" style="93"/>
    <col min="6401" max="6401" width="12.42578125" style="93" customWidth="1"/>
    <col min="6402" max="6402" width="54.42578125" style="93" customWidth="1"/>
    <col min="6403" max="6403" width="7.7109375" style="93" customWidth="1"/>
    <col min="6404" max="6411" width="14.42578125" style="93" customWidth="1"/>
    <col min="6412" max="6656" width="11.42578125" style="93"/>
    <col min="6657" max="6657" width="12.42578125" style="93" customWidth="1"/>
    <col min="6658" max="6658" width="54.42578125" style="93" customWidth="1"/>
    <col min="6659" max="6659" width="7.7109375" style="93" customWidth="1"/>
    <col min="6660" max="6667" width="14.42578125" style="93" customWidth="1"/>
    <col min="6668" max="6912" width="11.42578125" style="93"/>
    <col min="6913" max="6913" width="12.42578125" style="93" customWidth="1"/>
    <col min="6914" max="6914" width="54.42578125" style="93" customWidth="1"/>
    <col min="6915" max="6915" width="7.7109375" style="93" customWidth="1"/>
    <col min="6916" max="6923" width="14.42578125" style="93" customWidth="1"/>
    <col min="6924" max="7168" width="11.42578125" style="93"/>
    <col min="7169" max="7169" width="12.42578125" style="93" customWidth="1"/>
    <col min="7170" max="7170" width="54.42578125" style="93" customWidth="1"/>
    <col min="7171" max="7171" width="7.7109375" style="93" customWidth="1"/>
    <col min="7172" max="7179" width="14.42578125" style="93" customWidth="1"/>
    <col min="7180" max="7424" width="11.42578125" style="93"/>
    <col min="7425" max="7425" width="12.42578125" style="93" customWidth="1"/>
    <col min="7426" max="7426" width="54.42578125" style="93" customWidth="1"/>
    <col min="7427" max="7427" width="7.7109375" style="93" customWidth="1"/>
    <col min="7428" max="7435" width="14.42578125" style="93" customWidth="1"/>
    <col min="7436" max="7680" width="11.42578125" style="93"/>
    <col min="7681" max="7681" width="12.42578125" style="93" customWidth="1"/>
    <col min="7682" max="7682" width="54.42578125" style="93" customWidth="1"/>
    <col min="7683" max="7683" width="7.7109375" style="93" customWidth="1"/>
    <col min="7684" max="7691" width="14.42578125" style="93" customWidth="1"/>
    <col min="7692" max="7936" width="11.42578125" style="93"/>
    <col min="7937" max="7937" width="12.42578125" style="93" customWidth="1"/>
    <col min="7938" max="7938" width="54.42578125" style="93" customWidth="1"/>
    <col min="7939" max="7939" width="7.7109375" style="93" customWidth="1"/>
    <col min="7940" max="7947" width="14.42578125" style="93" customWidth="1"/>
    <col min="7948" max="8192" width="11.42578125" style="93"/>
    <col min="8193" max="8193" width="12.42578125" style="93" customWidth="1"/>
    <col min="8194" max="8194" width="54.42578125" style="93" customWidth="1"/>
    <col min="8195" max="8195" width="7.7109375" style="93" customWidth="1"/>
    <col min="8196" max="8203" width="14.42578125" style="93" customWidth="1"/>
    <col min="8204" max="8448" width="11.42578125" style="93"/>
    <col min="8449" max="8449" width="12.42578125" style="93" customWidth="1"/>
    <col min="8450" max="8450" width="54.42578125" style="93" customWidth="1"/>
    <col min="8451" max="8451" width="7.7109375" style="93" customWidth="1"/>
    <col min="8452" max="8459" width="14.42578125" style="93" customWidth="1"/>
    <col min="8460" max="8704" width="11.42578125" style="93"/>
    <col min="8705" max="8705" width="12.42578125" style="93" customWidth="1"/>
    <col min="8706" max="8706" width="54.42578125" style="93" customWidth="1"/>
    <col min="8707" max="8707" width="7.7109375" style="93" customWidth="1"/>
    <col min="8708" max="8715" width="14.42578125" style="93" customWidth="1"/>
    <col min="8716" max="8960" width="11.42578125" style="93"/>
    <col min="8961" max="8961" width="12.42578125" style="93" customWidth="1"/>
    <col min="8962" max="8962" width="54.42578125" style="93" customWidth="1"/>
    <col min="8963" max="8963" width="7.7109375" style="93" customWidth="1"/>
    <col min="8964" max="8971" width="14.42578125" style="93" customWidth="1"/>
    <col min="8972" max="9216" width="11.42578125" style="93"/>
    <col min="9217" max="9217" width="12.42578125" style="93" customWidth="1"/>
    <col min="9218" max="9218" width="54.42578125" style="93" customWidth="1"/>
    <col min="9219" max="9219" width="7.7109375" style="93" customWidth="1"/>
    <col min="9220" max="9227" width="14.42578125" style="93" customWidth="1"/>
    <col min="9228" max="9472" width="11.42578125" style="93"/>
    <col min="9473" max="9473" width="12.42578125" style="93" customWidth="1"/>
    <col min="9474" max="9474" width="54.42578125" style="93" customWidth="1"/>
    <col min="9475" max="9475" width="7.7109375" style="93" customWidth="1"/>
    <col min="9476" max="9483" width="14.42578125" style="93" customWidth="1"/>
    <col min="9484" max="9728" width="11.42578125" style="93"/>
    <col min="9729" max="9729" width="12.42578125" style="93" customWidth="1"/>
    <col min="9730" max="9730" width="54.42578125" style="93" customWidth="1"/>
    <col min="9731" max="9731" width="7.7109375" style="93" customWidth="1"/>
    <col min="9732" max="9739" width="14.42578125" style="93" customWidth="1"/>
    <col min="9740" max="9984" width="11.42578125" style="93"/>
    <col min="9985" max="9985" width="12.42578125" style="93" customWidth="1"/>
    <col min="9986" max="9986" width="54.42578125" style="93" customWidth="1"/>
    <col min="9987" max="9987" width="7.7109375" style="93" customWidth="1"/>
    <col min="9988" max="9995" width="14.42578125" style="93" customWidth="1"/>
    <col min="9996" max="10240" width="11.42578125" style="93"/>
    <col min="10241" max="10241" width="12.42578125" style="93" customWidth="1"/>
    <col min="10242" max="10242" width="54.42578125" style="93" customWidth="1"/>
    <col min="10243" max="10243" width="7.7109375" style="93" customWidth="1"/>
    <col min="10244" max="10251" width="14.42578125" style="93" customWidth="1"/>
    <col min="10252" max="10496" width="11.42578125" style="93"/>
    <col min="10497" max="10497" width="12.42578125" style="93" customWidth="1"/>
    <col min="10498" max="10498" width="54.42578125" style="93" customWidth="1"/>
    <col min="10499" max="10499" width="7.7109375" style="93" customWidth="1"/>
    <col min="10500" max="10507" width="14.42578125" style="93" customWidth="1"/>
    <col min="10508" max="10752" width="11.42578125" style="93"/>
    <col min="10753" max="10753" width="12.42578125" style="93" customWidth="1"/>
    <col min="10754" max="10754" width="54.42578125" style="93" customWidth="1"/>
    <col min="10755" max="10755" width="7.7109375" style="93" customWidth="1"/>
    <col min="10756" max="10763" width="14.42578125" style="93" customWidth="1"/>
    <col min="10764" max="11008" width="11.42578125" style="93"/>
    <col min="11009" max="11009" width="12.42578125" style="93" customWidth="1"/>
    <col min="11010" max="11010" width="54.42578125" style="93" customWidth="1"/>
    <col min="11011" max="11011" width="7.7109375" style="93" customWidth="1"/>
    <col min="11012" max="11019" width="14.42578125" style="93" customWidth="1"/>
    <col min="11020" max="11264" width="11.42578125" style="93"/>
    <col min="11265" max="11265" width="12.42578125" style="93" customWidth="1"/>
    <col min="11266" max="11266" width="54.42578125" style="93" customWidth="1"/>
    <col min="11267" max="11267" width="7.7109375" style="93" customWidth="1"/>
    <col min="11268" max="11275" width="14.42578125" style="93" customWidth="1"/>
    <col min="11276" max="11520" width="11.42578125" style="93"/>
    <col min="11521" max="11521" width="12.42578125" style="93" customWidth="1"/>
    <col min="11522" max="11522" width="54.42578125" style="93" customWidth="1"/>
    <col min="11523" max="11523" width="7.7109375" style="93" customWidth="1"/>
    <col min="11524" max="11531" width="14.42578125" style="93" customWidth="1"/>
    <col min="11532" max="11776" width="11.42578125" style="93"/>
    <col min="11777" max="11777" width="12.42578125" style="93" customWidth="1"/>
    <col min="11778" max="11778" width="54.42578125" style="93" customWidth="1"/>
    <col min="11779" max="11779" width="7.7109375" style="93" customWidth="1"/>
    <col min="11780" max="11787" width="14.42578125" style="93" customWidth="1"/>
    <col min="11788" max="12032" width="11.42578125" style="93"/>
    <col min="12033" max="12033" width="12.42578125" style="93" customWidth="1"/>
    <col min="12034" max="12034" width="54.42578125" style="93" customWidth="1"/>
    <col min="12035" max="12035" width="7.7109375" style="93" customWidth="1"/>
    <col min="12036" max="12043" width="14.42578125" style="93" customWidth="1"/>
    <col min="12044" max="12288" width="11.42578125" style="93"/>
    <col min="12289" max="12289" width="12.42578125" style="93" customWidth="1"/>
    <col min="12290" max="12290" width="54.42578125" style="93" customWidth="1"/>
    <col min="12291" max="12291" width="7.7109375" style="93" customWidth="1"/>
    <col min="12292" max="12299" width="14.42578125" style="93" customWidth="1"/>
    <col min="12300" max="12544" width="11.42578125" style="93"/>
    <col min="12545" max="12545" width="12.42578125" style="93" customWidth="1"/>
    <col min="12546" max="12546" width="54.42578125" style="93" customWidth="1"/>
    <col min="12547" max="12547" width="7.7109375" style="93" customWidth="1"/>
    <col min="12548" max="12555" width="14.42578125" style="93" customWidth="1"/>
    <col min="12556" max="12800" width="11.42578125" style="93"/>
    <col min="12801" max="12801" width="12.42578125" style="93" customWidth="1"/>
    <col min="12802" max="12802" width="54.42578125" style="93" customWidth="1"/>
    <col min="12803" max="12803" width="7.7109375" style="93" customWidth="1"/>
    <col min="12804" max="12811" width="14.42578125" style="93" customWidth="1"/>
    <col min="12812" max="13056" width="11.42578125" style="93"/>
    <col min="13057" max="13057" width="12.42578125" style="93" customWidth="1"/>
    <col min="13058" max="13058" width="54.42578125" style="93" customWidth="1"/>
    <col min="13059" max="13059" width="7.7109375" style="93" customWidth="1"/>
    <col min="13060" max="13067" width="14.42578125" style="93" customWidth="1"/>
    <col min="13068" max="13312" width="11.42578125" style="93"/>
    <col min="13313" max="13313" width="12.42578125" style="93" customWidth="1"/>
    <col min="13314" max="13314" width="54.42578125" style="93" customWidth="1"/>
    <col min="13315" max="13315" width="7.7109375" style="93" customWidth="1"/>
    <col min="13316" max="13323" width="14.42578125" style="93" customWidth="1"/>
    <col min="13324" max="13568" width="11.42578125" style="93"/>
    <col min="13569" max="13569" width="12.42578125" style="93" customWidth="1"/>
    <col min="13570" max="13570" width="54.42578125" style="93" customWidth="1"/>
    <col min="13571" max="13571" width="7.7109375" style="93" customWidth="1"/>
    <col min="13572" max="13579" width="14.42578125" style="93" customWidth="1"/>
    <col min="13580" max="13824" width="11.42578125" style="93"/>
    <col min="13825" max="13825" width="12.42578125" style="93" customWidth="1"/>
    <col min="13826" max="13826" width="54.42578125" style="93" customWidth="1"/>
    <col min="13827" max="13827" width="7.7109375" style="93" customWidth="1"/>
    <col min="13828" max="13835" width="14.42578125" style="93" customWidth="1"/>
    <col min="13836" max="14080" width="11.42578125" style="93"/>
    <col min="14081" max="14081" width="12.42578125" style="93" customWidth="1"/>
    <col min="14082" max="14082" width="54.42578125" style="93" customWidth="1"/>
    <col min="14083" max="14083" width="7.7109375" style="93" customWidth="1"/>
    <col min="14084" max="14091" width="14.42578125" style="93" customWidth="1"/>
    <col min="14092" max="14336" width="11.42578125" style="93"/>
    <col min="14337" max="14337" width="12.42578125" style="93" customWidth="1"/>
    <col min="14338" max="14338" width="54.42578125" style="93" customWidth="1"/>
    <col min="14339" max="14339" width="7.7109375" style="93" customWidth="1"/>
    <col min="14340" max="14347" width="14.42578125" style="93" customWidth="1"/>
    <col min="14348" max="14592" width="11.42578125" style="93"/>
    <col min="14593" max="14593" width="12.42578125" style="93" customWidth="1"/>
    <col min="14594" max="14594" width="54.42578125" style="93" customWidth="1"/>
    <col min="14595" max="14595" width="7.7109375" style="93" customWidth="1"/>
    <col min="14596" max="14603" width="14.42578125" style="93" customWidth="1"/>
    <col min="14604" max="14848" width="11.42578125" style="93"/>
    <col min="14849" max="14849" width="12.42578125" style="93" customWidth="1"/>
    <col min="14850" max="14850" width="54.42578125" style="93" customWidth="1"/>
    <col min="14851" max="14851" width="7.7109375" style="93" customWidth="1"/>
    <col min="14852" max="14859" width="14.42578125" style="93" customWidth="1"/>
    <col min="14860" max="15104" width="11.42578125" style="93"/>
    <col min="15105" max="15105" width="12.42578125" style="93" customWidth="1"/>
    <col min="15106" max="15106" width="54.42578125" style="93" customWidth="1"/>
    <col min="15107" max="15107" width="7.7109375" style="93" customWidth="1"/>
    <col min="15108" max="15115" width="14.42578125" style="93" customWidth="1"/>
    <col min="15116" max="15360" width="11.42578125" style="93"/>
    <col min="15361" max="15361" width="12.42578125" style="93" customWidth="1"/>
    <col min="15362" max="15362" width="54.42578125" style="93" customWidth="1"/>
    <col min="15363" max="15363" width="7.7109375" style="93" customWidth="1"/>
    <col min="15364" max="15371" width="14.42578125" style="93" customWidth="1"/>
    <col min="15372" max="15616" width="11.42578125" style="93"/>
    <col min="15617" max="15617" width="12.42578125" style="93" customWidth="1"/>
    <col min="15618" max="15618" width="54.42578125" style="93" customWidth="1"/>
    <col min="15619" max="15619" width="7.7109375" style="93" customWidth="1"/>
    <col min="15620" max="15627" width="14.42578125" style="93" customWidth="1"/>
    <col min="15628" max="15872" width="11.42578125" style="93"/>
    <col min="15873" max="15873" width="12.42578125" style="93" customWidth="1"/>
    <col min="15874" max="15874" width="54.42578125" style="93" customWidth="1"/>
    <col min="15875" max="15875" width="7.7109375" style="93" customWidth="1"/>
    <col min="15876" max="15883" width="14.42578125" style="93" customWidth="1"/>
    <col min="15884" max="16128" width="11.42578125" style="93"/>
    <col min="16129" max="16129" width="12.42578125" style="93" customWidth="1"/>
    <col min="16130" max="16130" width="54.42578125" style="93" customWidth="1"/>
    <col min="16131" max="16131" width="7.7109375" style="93" customWidth="1"/>
    <col min="16132" max="16139" width="14.42578125" style="93" customWidth="1"/>
    <col min="16140" max="16384" width="11.42578125" style="93"/>
  </cols>
  <sheetData>
    <row r="1" spans="1:11" ht="18" x14ac:dyDescent="0.25">
      <c r="B1" s="220">
        <f>+'Estado de Situacion Financiera'!A1:D1</f>
        <v>0</v>
      </c>
      <c r="C1" s="220"/>
      <c r="D1" s="220"/>
      <c r="E1" s="220"/>
      <c r="F1" s="220"/>
      <c r="G1" s="220"/>
      <c r="H1" s="220"/>
      <c r="I1" s="220"/>
      <c r="J1" s="220"/>
      <c r="K1" s="220"/>
    </row>
    <row r="2" spans="1:11" ht="4.9000000000000004" customHeight="1" x14ac:dyDescent="0.25">
      <c r="B2" s="201"/>
      <c r="C2" s="94"/>
      <c r="D2" s="201"/>
      <c r="E2" s="201"/>
      <c r="F2" s="201"/>
      <c r="G2" s="201"/>
      <c r="H2" s="201"/>
      <c r="I2" s="201"/>
      <c r="J2" s="201"/>
      <c r="K2" s="201"/>
    </row>
    <row r="3" spans="1:11" s="96" customFormat="1" ht="18" x14ac:dyDescent="0.25">
      <c r="A3" s="95"/>
      <c r="B3" s="221" t="s">
        <v>1100</v>
      </c>
      <c r="C3" s="221"/>
      <c r="D3" s="221"/>
      <c r="E3" s="221"/>
      <c r="F3" s="221"/>
      <c r="G3" s="221"/>
      <c r="H3" s="221"/>
      <c r="I3" s="221"/>
      <c r="J3" s="221"/>
      <c r="K3" s="221"/>
    </row>
    <row r="4" spans="1:11" s="96" customFormat="1" ht="18" x14ac:dyDescent="0.25">
      <c r="A4" s="95"/>
      <c r="B4" s="221" t="s">
        <v>1101</v>
      </c>
      <c r="C4" s="221"/>
      <c r="D4" s="221"/>
      <c r="E4" s="221"/>
      <c r="F4" s="221"/>
      <c r="G4" s="221"/>
      <c r="H4" s="221"/>
      <c r="I4" s="221"/>
      <c r="J4" s="221"/>
      <c r="K4" s="221"/>
    </row>
    <row r="5" spans="1:11" s="96" customFormat="1" thickBot="1" x14ac:dyDescent="0.25">
      <c r="A5" s="95"/>
      <c r="B5" s="97"/>
      <c r="C5" s="93"/>
      <c r="D5" s="97"/>
      <c r="E5" s="98"/>
      <c r="F5" s="98"/>
      <c r="G5" s="98"/>
      <c r="H5" s="98"/>
      <c r="K5" s="99" t="s">
        <v>1055</v>
      </c>
    </row>
    <row r="6" spans="1:11" s="96" customFormat="1" ht="12.75" customHeight="1" x14ac:dyDescent="0.2">
      <c r="A6" s="95"/>
      <c r="B6" s="222" t="s">
        <v>1102</v>
      </c>
      <c r="C6" s="225"/>
      <c r="D6" s="225"/>
      <c r="E6" s="225"/>
      <c r="F6" s="225"/>
      <c r="G6" s="225"/>
      <c r="H6" s="225"/>
      <c r="I6" s="225"/>
      <c r="J6" s="225"/>
      <c r="K6" s="19"/>
    </row>
    <row r="7" spans="1:11" s="101" customFormat="1" ht="15" customHeight="1" x14ac:dyDescent="0.25">
      <c r="A7" s="100"/>
      <c r="B7" s="223"/>
      <c r="C7" s="226"/>
      <c r="D7" s="228" t="s">
        <v>206</v>
      </c>
      <c r="E7" s="229" t="s">
        <v>1103</v>
      </c>
      <c r="F7" s="229" t="s">
        <v>548</v>
      </c>
      <c r="G7" s="229" t="s">
        <v>555</v>
      </c>
      <c r="H7" s="229" t="s">
        <v>215</v>
      </c>
      <c r="I7" s="229" t="s">
        <v>1104</v>
      </c>
      <c r="J7" s="231" t="s">
        <v>1105</v>
      </c>
      <c r="K7" s="232" t="s">
        <v>1106</v>
      </c>
    </row>
    <row r="8" spans="1:11" s="103" customFormat="1" ht="42.75" customHeight="1" thickBot="1" x14ac:dyDescent="0.3">
      <c r="A8" s="102"/>
      <c r="B8" s="224"/>
      <c r="C8" s="227"/>
      <c r="D8" s="228"/>
      <c r="E8" s="229"/>
      <c r="F8" s="229"/>
      <c r="G8" s="229"/>
      <c r="H8" s="231"/>
      <c r="I8" s="231"/>
      <c r="J8" s="231"/>
      <c r="K8" s="232"/>
    </row>
    <row r="9" spans="1:11" s="103" customFormat="1" x14ac:dyDescent="0.25">
      <c r="A9" s="102"/>
      <c r="B9" s="104"/>
      <c r="C9" s="104"/>
      <c r="D9" s="105"/>
      <c r="E9" s="105"/>
      <c r="F9" s="105"/>
      <c r="G9" s="105"/>
      <c r="H9" s="105"/>
      <c r="I9" s="105"/>
      <c r="J9" s="106"/>
      <c r="K9" s="107"/>
    </row>
    <row r="10" spans="1:11" x14ac:dyDescent="0.25">
      <c r="D10" s="108">
        <v>311</v>
      </c>
      <c r="E10" s="108">
        <v>312</v>
      </c>
      <c r="F10" s="108">
        <v>313</v>
      </c>
      <c r="G10" s="108">
        <v>314</v>
      </c>
      <c r="H10" s="108">
        <v>315</v>
      </c>
      <c r="I10" s="108">
        <v>321</v>
      </c>
      <c r="J10" s="109">
        <v>322</v>
      </c>
      <c r="K10" s="110"/>
    </row>
    <row r="11" spans="1:11" s="101" customFormat="1" ht="60" customHeight="1" x14ac:dyDescent="0.25">
      <c r="A11" s="100"/>
      <c r="B11" s="111" t="e">
        <f>"Saldos al 31/12/"&amp; [2]Data!D2- 1</f>
        <v>#VALUE!</v>
      </c>
      <c r="C11" s="112"/>
      <c r="D11" s="113">
        <v>0</v>
      </c>
      <c r="E11" s="113">
        <v>0</v>
      </c>
      <c r="F11" s="113">
        <v>0</v>
      </c>
      <c r="G11" s="113">
        <v>0</v>
      </c>
      <c r="H11" s="113">
        <v>0</v>
      </c>
      <c r="I11" s="113">
        <v>0</v>
      </c>
      <c r="J11" s="113">
        <v>0</v>
      </c>
      <c r="K11" s="113">
        <f>SUM(D11:J11)</f>
        <v>0</v>
      </c>
    </row>
    <row r="12" spans="1:11" ht="15.75" x14ac:dyDescent="0.25">
      <c r="B12" s="114" t="s">
        <v>1107</v>
      </c>
      <c r="C12" s="115"/>
      <c r="D12" s="116"/>
      <c r="E12" s="116"/>
      <c r="F12" s="116"/>
      <c r="G12" s="116"/>
      <c r="H12" s="116"/>
      <c r="I12" s="116"/>
      <c r="J12" s="116"/>
      <c r="K12" s="117"/>
    </row>
    <row r="13" spans="1:11" ht="29.25" customHeight="1" x14ac:dyDescent="0.2">
      <c r="A13" s="118" t="s">
        <v>539</v>
      </c>
      <c r="B13" s="119" t="s">
        <v>208</v>
      </c>
      <c r="C13" s="120"/>
      <c r="D13" s="121">
        <v>0</v>
      </c>
      <c r="E13" s="122">
        <v>0</v>
      </c>
      <c r="F13" s="123">
        <v>0</v>
      </c>
      <c r="G13" s="123">
        <v>0</v>
      </c>
      <c r="H13" s="123">
        <v>0</v>
      </c>
      <c r="I13" s="123">
        <v>0</v>
      </c>
      <c r="J13" s="123">
        <v>0</v>
      </c>
      <c r="K13" s="113">
        <f t="shared" ref="K13:K30" si="0">SUM(D13:J13)</f>
        <v>0</v>
      </c>
    </row>
    <row r="14" spans="1:11" ht="26.25" customHeight="1" x14ac:dyDescent="0.2">
      <c r="A14" s="118" t="s">
        <v>210</v>
      </c>
      <c r="B14" s="119" t="s">
        <v>211</v>
      </c>
      <c r="C14" s="120"/>
      <c r="D14" s="124">
        <v>9832507753</v>
      </c>
      <c r="E14" s="122"/>
      <c r="F14" s="123">
        <v>0</v>
      </c>
      <c r="G14" s="123">
        <v>0</v>
      </c>
      <c r="H14" s="123">
        <v>0</v>
      </c>
      <c r="I14" s="123">
        <v>0</v>
      </c>
      <c r="J14" s="123">
        <v>0</v>
      </c>
      <c r="K14" s="113">
        <f t="shared" si="0"/>
        <v>9832507753</v>
      </c>
    </row>
    <row r="15" spans="1:11" s="84" customFormat="1" ht="28.5" customHeight="1" x14ac:dyDescent="0.2">
      <c r="A15" s="118" t="s">
        <v>543</v>
      </c>
      <c r="B15" s="119" t="s">
        <v>544</v>
      </c>
      <c r="C15" s="120"/>
      <c r="D15" s="123">
        <v>0</v>
      </c>
      <c r="E15" s="123" t="s">
        <v>1108</v>
      </c>
      <c r="F15" s="123">
        <v>0</v>
      </c>
      <c r="G15" s="123">
        <v>0</v>
      </c>
      <c r="H15" s="123">
        <v>0</v>
      </c>
      <c r="I15" s="123">
        <v>0</v>
      </c>
      <c r="J15" s="123">
        <v>0</v>
      </c>
      <c r="K15" s="113">
        <f t="shared" si="0"/>
        <v>0</v>
      </c>
    </row>
    <row r="16" spans="1:11" ht="26.25" customHeight="1" x14ac:dyDescent="0.2">
      <c r="A16" s="118" t="s">
        <v>545</v>
      </c>
      <c r="B16" s="119" t="s">
        <v>546</v>
      </c>
      <c r="C16" s="120"/>
      <c r="D16" s="123">
        <v>0</v>
      </c>
      <c r="E16" s="123">
        <v>0</v>
      </c>
      <c r="F16" s="123">
        <v>0</v>
      </c>
      <c r="G16" s="123">
        <v>0</v>
      </c>
      <c r="H16" s="123">
        <v>0</v>
      </c>
      <c r="I16" s="123">
        <v>0</v>
      </c>
      <c r="J16" s="123">
        <v>0</v>
      </c>
      <c r="K16" s="113">
        <f t="shared" si="0"/>
        <v>0</v>
      </c>
    </row>
    <row r="17" spans="1:11" s="101" customFormat="1" ht="26.25" customHeight="1" x14ac:dyDescent="0.2">
      <c r="A17" s="125" t="s">
        <v>550</v>
      </c>
      <c r="B17" s="119" t="s">
        <v>551</v>
      </c>
      <c r="C17" s="120"/>
      <c r="D17" s="123">
        <v>0</v>
      </c>
      <c r="E17" s="123">
        <v>0</v>
      </c>
      <c r="F17" s="123">
        <v>0</v>
      </c>
      <c r="G17" s="123">
        <v>0</v>
      </c>
      <c r="H17" s="123">
        <v>0</v>
      </c>
      <c r="I17" s="123">
        <v>0</v>
      </c>
      <c r="J17" s="123">
        <v>0</v>
      </c>
      <c r="K17" s="113">
        <f t="shared" si="0"/>
        <v>0</v>
      </c>
    </row>
    <row r="18" spans="1:11" s="101" customFormat="1" ht="26.25" customHeight="1" x14ac:dyDescent="0.2">
      <c r="A18" s="125" t="s">
        <v>552</v>
      </c>
      <c r="B18" s="119" t="s">
        <v>553</v>
      </c>
      <c r="C18" s="120"/>
      <c r="D18" s="123">
        <v>0</v>
      </c>
      <c r="E18" s="123">
        <v>0</v>
      </c>
      <c r="F18" s="123">
        <v>0</v>
      </c>
      <c r="G18" s="123">
        <v>0</v>
      </c>
      <c r="H18" s="123">
        <v>0</v>
      </c>
      <c r="I18" s="123">
        <v>0</v>
      </c>
      <c r="J18" s="123">
        <v>0</v>
      </c>
      <c r="K18" s="113">
        <f t="shared" si="0"/>
        <v>0</v>
      </c>
    </row>
    <row r="19" spans="1:11" s="101" customFormat="1" ht="26.25" customHeight="1" x14ac:dyDescent="0.2">
      <c r="A19" s="118" t="s">
        <v>557</v>
      </c>
      <c r="B19" s="119" t="s">
        <v>558</v>
      </c>
      <c r="C19" s="120"/>
      <c r="D19" s="123">
        <v>0</v>
      </c>
      <c r="E19" s="123">
        <v>0</v>
      </c>
      <c r="F19" s="123">
        <v>0</v>
      </c>
      <c r="G19" s="123">
        <v>0</v>
      </c>
      <c r="H19" s="123">
        <v>0</v>
      </c>
      <c r="I19" s="123">
        <v>0</v>
      </c>
      <c r="J19" s="123">
        <v>0</v>
      </c>
      <c r="K19" s="113">
        <f t="shared" si="0"/>
        <v>0</v>
      </c>
    </row>
    <row r="20" spans="1:11" s="101" customFormat="1" ht="26.25" customHeight="1" x14ac:dyDescent="0.2">
      <c r="A20" s="118" t="s">
        <v>559</v>
      </c>
      <c r="B20" s="119" t="s">
        <v>560</v>
      </c>
      <c r="C20" s="126"/>
      <c r="D20" s="123">
        <v>0</v>
      </c>
      <c r="E20" s="123">
        <v>0</v>
      </c>
      <c r="F20" s="123">
        <v>0</v>
      </c>
      <c r="G20" s="123">
        <v>0</v>
      </c>
      <c r="H20" s="123">
        <v>0</v>
      </c>
      <c r="I20" s="123">
        <v>0</v>
      </c>
      <c r="J20" s="123">
        <v>0</v>
      </c>
      <c r="K20" s="113">
        <f t="shared" si="0"/>
        <v>0</v>
      </c>
    </row>
    <row r="21" spans="1:11" s="101" customFormat="1" ht="26.25" customHeight="1" x14ac:dyDescent="0.2">
      <c r="A21" s="118" t="s">
        <v>561</v>
      </c>
      <c r="B21" s="119" t="s">
        <v>562</v>
      </c>
      <c r="C21" s="120"/>
      <c r="D21" s="123">
        <v>0</v>
      </c>
      <c r="E21" s="123">
        <v>0</v>
      </c>
      <c r="F21" s="123">
        <v>0</v>
      </c>
      <c r="G21" s="123">
        <v>0</v>
      </c>
      <c r="H21" s="123">
        <v>0</v>
      </c>
      <c r="I21" s="123">
        <v>0</v>
      </c>
      <c r="J21" s="123">
        <v>0</v>
      </c>
      <c r="K21" s="113">
        <f t="shared" si="0"/>
        <v>0</v>
      </c>
    </row>
    <row r="22" spans="1:11" s="101" customFormat="1" ht="26.25" customHeight="1" x14ac:dyDescent="0.2">
      <c r="A22" s="118" t="s">
        <v>563</v>
      </c>
      <c r="B22" s="119" t="s">
        <v>564</v>
      </c>
      <c r="C22" s="127"/>
      <c r="D22" s="123">
        <v>0</v>
      </c>
      <c r="E22" s="123">
        <v>0</v>
      </c>
      <c r="F22" s="123">
        <v>0</v>
      </c>
      <c r="G22" s="123">
        <v>0</v>
      </c>
      <c r="H22" s="123">
        <v>0</v>
      </c>
      <c r="I22" s="123">
        <v>0</v>
      </c>
      <c r="J22" s="123">
        <v>0</v>
      </c>
      <c r="K22" s="113">
        <f t="shared" si="0"/>
        <v>0</v>
      </c>
    </row>
    <row r="23" spans="1:11" s="101" customFormat="1" ht="26.25" customHeight="1" x14ac:dyDescent="0.2">
      <c r="A23" s="118" t="s">
        <v>216</v>
      </c>
      <c r="B23" s="119" t="s">
        <v>217</v>
      </c>
      <c r="C23" s="120"/>
      <c r="D23" s="123">
        <v>0</v>
      </c>
      <c r="E23" s="123">
        <v>0</v>
      </c>
      <c r="F23" s="123">
        <v>0</v>
      </c>
      <c r="G23" s="123">
        <v>0</v>
      </c>
      <c r="H23" s="128">
        <v>-1989782756</v>
      </c>
      <c r="I23" s="123">
        <v>0</v>
      </c>
      <c r="J23" s="123">
        <v>0</v>
      </c>
      <c r="K23" s="113">
        <f t="shared" si="0"/>
        <v>-1989782756</v>
      </c>
    </row>
    <row r="24" spans="1:11" s="101" customFormat="1" ht="26.25" customHeight="1" x14ac:dyDescent="0.2">
      <c r="A24" s="118" t="s">
        <v>566</v>
      </c>
      <c r="B24" s="119" t="s">
        <v>567</v>
      </c>
      <c r="C24" s="127"/>
      <c r="D24" s="123">
        <v>0</v>
      </c>
      <c r="E24" s="123">
        <v>0</v>
      </c>
      <c r="F24" s="123">
        <v>0</v>
      </c>
      <c r="G24" s="123">
        <v>0</v>
      </c>
      <c r="H24" s="128">
        <v>288069</v>
      </c>
      <c r="I24" s="123">
        <v>0</v>
      </c>
      <c r="J24" s="123">
        <v>0</v>
      </c>
      <c r="K24" s="113">
        <f t="shared" si="0"/>
        <v>288069</v>
      </c>
    </row>
    <row r="25" spans="1:11" s="101" customFormat="1" ht="33.75" customHeight="1" x14ac:dyDescent="0.2">
      <c r="A25" s="118" t="s">
        <v>573</v>
      </c>
      <c r="B25" s="119" t="s">
        <v>574</v>
      </c>
      <c r="C25" s="120"/>
      <c r="D25" s="123">
        <v>0</v>
      </c>
      <c r="E25" s="123">
        <v>0</v>
      </c>
      <c r="F25" s="123">
        <v>0</v>
      </c>
      <c r="G25" s="123">
        <v>0</v>
      </c>
      <c r="H25" s="123">
        <v>0</v>
      </c>
      <c r="I25" s="123">
        <v>0</v>
      </c>
      <c r="J25" s="123">
        <v>0</v>
      </c>
      <c r="K25" s="113">
        <f t="shared" si="0"/>
        <v>0</v>
      </c>
    </row>
    <row r="26" spans="1:11" s="101" customFormat="1" ht="33.75" customHeight="1" x14ac:dyDescent="0.2">
      <c r="A26" s="118" t="s">
        <v>575</v>
      </c>
      <c r="B26" s="119" t="s">
        <v>576</v>
      </c>
      <c r="C26" s="129"/>
      <c r="D26" s="123">
        <v>0</v>
      </c>
      <c r="E26" s="123">
        <v>0</v>
      </c>
      <c r="F26" s="123">
        <v>0</v>
      </c>
      <c r="G26" s="123">
        <v>0</v>
      </c>
      <c r="H26" s="123">
        <v>0</v>
      </c>
      <c r="I26" s="123">
        <v>0</v>
      </c>
      <c r="J26" s="123">
        <v>0</v>
      </c>
      <c r="K26" s="113">
        <f t="shared" si="0"/>
        <v>0</v>
      </c>
    </row>
    <row r="27" spans="1:11" s="101" customFormat="1" ht="33.75" customHeight="1" x14ac:dyDescent="0.2">
      <c r="A27" s="118" t="s">
        <v>580</v>
      </c>
      <c r="B27" s="119" t="s">
        <v>581</v>
      </c>
      <c r="C27" s="129"/>
      <c r="D27" s="123">
        <v>0</v>
      </c>
      <c r="E27" s="123">
        <v>0</v>
      </c>
      <c r="F27" s="123">
        <v>0</v>
      </c>
      <c r="G27" s="123">
        <v>0</v>
      </c>
      <c r="H27" s="123">
        <v>0</v>
      </c>
      <c r="I27" s="123">
        <v>0</v>
      </c>
      <c r="J27" s="123">
        <v>0</v>
      </c>
      <c r="K27" s="113">
        <f t="shared" si="0"/>
        <v>0</v>
      </c>
    </row>
    <row r="28" spans="1:11" s="101" customFormat="1" ht="33.75" customHeight="1" x14ac:dyDescent="0.2">
      <c r="A28" s="118" t="s">
        <v>582</v>
      </c>
      <c r="B28" s="119" t="s">
        <v>583</v>
      </c>
      <c r="C28" s="129"/>
      <c r="D28" s="123">
        <v>0</v>
      </c>
      <c r="E28" s="123">
        <v>0</v>
      </c>
      <c r="F28" s="123">
        <v>0</v>
      </c>
      <c r="G28" s="123">
        <v>0</v>
      </c>
      <c r="H28" s="123">
        <v>0</v>
      </c>
      <c r="I28" s="123">
        <v>0</v>
      </c>
      <c r="J28" s="123">
        <v>0</v>
      </c>
      <c r="K28" s="113">
        <f t="shared" si="0"/>
        <v>0</v>
      </c>
    </row>
    <row r="29" spans="1:11" s="101" customFormat="1" ht="33.75" customHeight="1" x14ac:dyDescent="0.2">
      <c r="A29" s="118" t="s">
        <v>584</v>
      </c>
      <c r="B29" s="119" t="s">
        <v>585</v>
      </c>
      <c r="C29" s="129"/>
      <c r="D29" s="123">
        <v>0</v>
      </c>
      <c r="E29" s="123">
        <v>0</v>
      </c>
      <c r="F29" s="123">
        <v>0</v>
      </c>
      <c r="G29" s="123">
        <v>0</v>
      </c>
      <c r="H29" s="123">
        <v>0</v>
      </c>
      <c r="I29" s="123">
        <v>0</v>
      </c>
      <c r="J29" s="123">
        <v>0</v>
      </c>
      <c r="K29" s="113">
        <f t="shared" si="0"/>
        <v>0</v>
      </c>
    </row>
    <row r="30" spans="1:11" s="101" customFormat="1" ht="33.75" customHeight="1" x14ac:dyDescent="0.2">
      <c r="A30" s="118" t="s">
        <v>586</v>
      </c>
      <c r="B30" s="119" t="s">
        <v>587</v>
      </c>
      <c r="C30" s="129"/>
      <c r="D30" s="123">
        <v>0</v>
      </c>
      <c r="E30" s="123">
        <v>0</v>
      </c>
      <c r="F30" s="123">
        <v>0</v>
      </c>
      <c r="G30" s="123">
        <v>0</v>
      </c>
      <c r="H30" s="123">
        <v>0</v>
      </c>
      <c r="I30" s="123">
        <v>0</v>
      </c>
      <c r="J30" s="123">
        <v>0</v>
      </c>
      <c r="K30" s="113">
        <f t="shared" si="0"/>
        <v>0</v>
      </c>
    </row>
    <row r="31" spans="1:11" s="101" customFormat="1" ht="33.75" customHeight="1" x14ac:dyDescent="0.25">
      <c r="A31" s="130"/>
      <c r="B31" s="131" t="s">
        <v>1109</v>
      </c>
      <c r="C31" s="132"/>
      <c r="D31" s="133">
        <f>SUM(D13:D30)</f>
        <v>9832507753</v>
      </c>
      <c r="E31" s="133">
        <f t="shared" ref="E31:K31" si="1">SUM(E13:E30)</f>
        <v>0</v>
      </c>
      <c r="F31" s="133">
        <f t="shared" si="1"/>
        <v>0</v>
      </c>
      <c r="G31" s="133">
        <f t="shared" si="1"/>
        <v>0</v>
      </c>
      <c r="H31" s="133">
        <f t="shared" si="1"/>
        <v>-1989494687</v>
      </c>
      <c r="I31" s="133">
        <f t="shared" si="1"/>
        <v>0</v>
      </c>
      <c r="J31" s="133">
        <f t="shared" si="1"/>
        <v>0</v>
      </c>
      <c r="K31" s="133">
        <f t="shared" si="1"/>
        <v>7843013066</v>
      </c>
    </row>
    <row r="32" spans="1:11" s="101" customFormat="1" ht="27.75" customHeight="1" x14ac:dyDescent="0.25">
      <c r="A32" s="134"/>
      <c r="B32" s="135" t="s">
        <v>1110</v>
      </c>
      <c r="C32" s="136"/>
      <c r="D32" s="133">
        <f>+D31+D11+D12</f>
        <v>9832507753</v>
      </c>
      <c r="E32" s="133">
        <f t="shared" ref="E32:K32" si="2">+E31+E11+E12</f>
        <v>0</v>
      </c>
      <c r="F32" s="133">
        <f t="shared" si="2"/>
        <v>0</v>
      </c>
      <c r="G32" s="133">
        <f t="shared" si="2"/>
        <v>0</v>
      </c>
      <c r="H32" s="133">
        <f t="shared" si="2"/>
        <v>-1989494687</v>
      </c>
      <c r="I32" s="133">
        <f t="shared" si="2"/>
        <v>0</v>
      </c>
      <c r="J32" s="133">
        <f t="shared" si="2"/>
        <v>0</v>
      </c>
      <c r="K32" s="133">
        <f t="shared" si="2"/>
        <v>7843013066</v>
      </c>
    </row>
    <row r="33" spans="2:7" ht="15" customHeight="1" x14ac:dyDescent="0.25">
      <c r="B33" s="96" t="s">
        <v>1111</v>
      </c>
      <c r="C33" s="137"/>
      <c r="D33" s="137"/>
    </row>
    <row r="35" spans="2:7" ht="15.75" x14ac:dyDescent="0.25">
      <c r="B35" s="139" t="s">
        <v>590</v>
      </c>
      <c r="C35" s="230" t="s">
        <v>591</v>
      </c>
      <c r="D35" s="230"/>
      <c r="E35" s="230"/>
      <c r="F35" s="230"/>
      <c r="G35" s="230"/>
    </row>
    <row r="36" spans="2:7" ht="15.75" x14ac:dyDescent="0.25">
      <c r="B36" s="139" t="s">
        <v>592</v>
      </c>
      <c r="C36" s="230"/>
      <c r="D36" s="230"/>
      <c r="E36" s="230"/>
      <c r="F36" s="230"/>
      <c r="G36" s="230"/>
    </row>
    <row r="37" spans="2:7" ht="15.75" x14ac:dyDescent="0.25">
      <c r="B37" s="139" t="s">
        <v>593</v>
      </c>
      <c r="C37" s="230" t="s">
        <v>594</v>
      </c>
      <c r="D37" s="230"/>
      <c r="E37" s="230"/>
      <c r="F37" s="230"/>
      <c r="G37" s="230"/>
    </row>
    <row r="38" spans="2:7" x14ac:dyDescent="0.25">
      <c r="C38" s="84"/>
    </row>
    <row r="39" spans="2:7" x14ac:dyDescent="0.25">
      <c r="C39" s="140"/>
    </row>
    <row r="43" spans="2:7" x14ac:dyDescent="0.25">
      <c r="C43" s="84"/>
    </row>
    <row r="52" spans="3:3" x14ac:dyDescent="0.25">
      <c r="C52" s="84"/>
    </row>
    <row r="56" spans="3:3" x14ac:dyDescent="0.25">
      <c r="C56" s="84"/>
    </row>
  </sheetData>
  <protectedRanges>
    <protectedRange sqref="C35:G37" name="Rango2"/>
    <protectedRange sqref="D11:J30" name="Rango1"/>
  </protectedRanges>
  <mergeCells count="17">
    <mergeCell ref="C37:G37"/>
    <mergeCell ref="H7:H8"/>
    <mergeCell ref="I7:I8"/>
    <mergeCell ref="J7:J8"/>
    <mergeCell ref="K7:K8"/>
    <mergeCell ref="C35:G35"/>
    <mergeCell ref="C36:G36"/>
    <mergeCell ref="B1:K1"/>
    <mergeCell ref="B3:K3"/>
    <mergeCell ref="B4:K4"/>
    <mergeCell ref="B6:B8"/>
    <mergeCell ref="C6:J6"/>
    <mergeCell ref="C7:C8"/>
    <mergeCell ref="D7:D8"/>
    <mergeCell ref="E7:E8"/>
    <mergeCell ref="F7:F8"/>
    <mergeCell ref="G7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Balanza de Comprobacion </vt:lpstr>
      <vt:lpstr>Estado de Situacion Financiera</vt:lpstr>
      <vt:lpstr>Estado de Rendimientos Financie</vt:lpstr>
      <vt:lpstr>Estado Flujo de Efectivo</vt:lpstr>
      <vt:lpstr>Estado Cambio en Patriminio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karla</dc:creator>
  <cp:keywords/>
  <dc:description/>
  <cp:lastModifiedBy>Marco</cp:lastModifiedBy>
  <cp:revision/>
  <dcterms:created xsi:type="dcterms:W3CDTF">2017-08-10T13:55:24Z</dcterms:created>
  <dcterms:modified xsi:type="dcterms:W3CDTF">2017-08-10T20:47:45Z</dcterms:modified>
  <cp:category/>
  <cp:contentStatus/>
</cp:coreProperties>
</file>