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4"/>
  <workbookPr/>
  <mc:AlternateContent xmlns:mc="http://schemas.openxmlformats.org/markup-compatibility/2006">
    <mc:Choice Requires="x15">
      <x15ac:absPath xmlns:x15ac="http://schemas.microsoft.com/office/spreadsheetml/2010/11/ac" url="/Users/katherinecruz/Desktop/Seguimientos PNDIP /PNDIP 2020/"/>
    </mc:Choice>
  </mc:AlternateContent>
  <xr:revisionPtr revIDLastSave="0" documentId="13_ncr:1_{51740DDC-31D4-914D-AA34-D668D67793D0}" xr6:coauthVersionLast="47" xr6:coauthVersionMax="47" xr10:uidLastSave="{00000000-0000-0000-0000-000000000000}"/>
  <bookViews>
    <workbookView xWindow="0" yWindow="480" windowWidth="28780" windowHeight="17300" xr2:uid="{00000000-000D-0000-FFFF-FFFF00000000}"/>
  </bookViews>
  <sheets>
    <sheet name="M. Salud" sheetId="3" r:id="rId1"/>
  </sheets>
  <definedNames>
    <definedName name="_xlnm._FilterDatabase" localSheetId="0" hidden="1">'M. Salud'!$A$5:$K$51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7" i="3" l="1"/>
  <c r="I51" i="3"/>
  <c r="C96" i="3"/>
  <c r="C90" i="3"/>
  <c r="G84" i="3"/>
  <c r="H77" i="3"/>
  <c r="F73" i="3"/>
  <c r="F70" i="3"/>
  <c r="D84" i="3"/>
  <c r="E77" i="3"/>
  <c r="C73" i="3"/>
  <c r="C70" i="3"/>
</calcChain>
</file>

<file path=xl/sharedStrings.xml><?xml version="1.0" encoding="utf-8"?>
<sst xmlns="http://schemas.openxmlformats.org/spreadsheetml/2006/main" count="133" uniqueCount="85">
  <si>
    <t>SECTOR SALUD, NUTRICIÓN Y DEPORTE</t>
  </si>
  <si>
    <t>SEGUIMIENTO PNDIP II SEMESTRE 2020</t>
  </si>
  <si>
    <t>Sector</t>
  </si>
  <si>
    <t>Indicador del Objetivo</t>
  </si>
  <si>
    <t>Meta 2020</t>
  </si>
  <si>
    <t>Cumplimiento II semestre 2020 (Dato total de enero a diciembre)</t>
  </si>
  <si>
    <t>Presupuesto programado</t>
  </si>
  <si>
    <t>Ejecución Presupuestaria (digitar en millones de colones)</t>
  </si>
  <si>
    <t>Institución</t>
  </si>
  <si>
    <t>Sector Salud, Nutrición y Deporte</t>
  </si>
  <si>
    <t>Número de días de espera (Cirugías ambulatorias).</t>
  </si>
  <si>
    <t xml:space="preserve">CCSS
</t>
  </si>
  <si>
    <t>Número de días de espera (cirugías electivas).</t>
  </si>
  <si>
    <t>Número de días hábiles para la inscripción de medicamentos.</t>
  </si>
  <si>
    <t xml:space="preserve">Ministerio de Salud
</t>
  </si>
  <si>
    <t>Número de días hábiles para la renovación de la  inscripción de medicamentos con declaración jurada.</t>
  </si>
  <si>
    <t>Número de estudiantes de secundaria en vulnerabilidad intervenidos anualmente de forma temprana.</t>
  </si>
  <si>
    <t xml:space="preserve">IAFA
</t>
  </si>
  <si>
    <t>Número de estudiantes de secundaria en vulnerabilidad intervenidos anualmente de forma temprana. R. Brunca</t>
  </si>
  <si>
    <t>Número de estudiantes de secundaria en vulnerabilidad intervenidos anualmente de forma temprana. R. Central</t>
  </si>
  <si>
    <t>Número de estudiantes de secundaria en vulnerabilidad intervenidos anualmente de forma temprana. R. Chorotega</t>
  </si>
  <si>
    <t>Número de estudiantes de secundaria en vulnerabilidad intervenidos anualmente de forma temprana. R. Huetar Caribe</t>
  </si>
  <si>
    <t>Número de estudiantes de secundaria en vulnerabilidad intervenidos anualmente de forma temprana. R. Huetar Norte</t>
  </si>
  <si>
    <t>Número de estudiantes de secundaria en vulnerabilidad intervenidos anualmente de forma temprana. R. Pacífico Central</t>
  </si>
  <si>
    <t>Número de niños y niñas menores de 13 años atendidos anualmente en la modalidad intramuros de CEN CINAI...</t>
  </si>
  <si>
    <t xml:space="preserve">CEN-CINAI
</t>
  </si>
  <si>
    <t>Número de niños y niñas menores de 13 años atendidos anualmente en modalidad extramuros de CEN CINAI.</t>
  </si>
  <si>
    <t>Número de obras realizadas</t>
  </si>
  <si>
    <t>Número de obras realizadas. R. Brunca</t>
  </si>
  <si>
    <t>Número de obras realizadas. R. Central</t>
  </si>
  <si>
    <t>Número de obras realizadas. R. Chorotega</t>
  </si>
  <si>
    <t>Número de obras realizadas. R. Huetar Caribe</t>
  </si>
  <si>
    <t>Número de obras realizadas. R. Huetar Norte</t>
  </si>
  <si>
    <t>Número de obras realizadas. R. Pacífico Central</t>
  </si>
  <si>
    <t>Número de personas mayores monitoreadas con equipos móviles a distancia</t>
  </si>
  <si>
    <t>Número de toneladas de residuos sólidos gestionados en forma integral diariamente.</t>
  </si>
  <si>
    <t>Porcentaje avance ejecución de obra. R.Central (00043)</t>
  </si>
  <si>
    <t xml:space="preserve">AyA
</t>
  </si>
  <si>
    <t>Porcentaje de avance de la construcción de la II Etapa del Edificio Torre Este, Hospital Calderón
Guardia</t>
  </si>
  <si>
    <t>Porcentaje de avance de la implementación del Plan de Gestión de la Red Integrada de prestación de servicios de salud. R.Huetar Caribe.</t>
  </si>
  <si>
    <t>Porcentaje de avance de la implementación del proceso de fortalecimiento de la prestación de servicios de salud en la CCSS.</t>
  </si>
  <si>
    <t>Porcentaje de avance de obra de los quirófanos del Hospital México</t>
  </si>
  <si>
    <t>Porcentaje de cobertura de tamizaje por cáncer colorrectal mediante prueba de sangre oculta en heces en personas de 50 a 74 años que asisten a consulta en 12 áreas seleccionadas.</t>
  </si>
  <si>
    <t>Porcentaje de cobertura de vacunación contra el virus del papiloma humano en niñas de 10 años.</t>
  </si>
  <si>
    <r>
      <t xml:space="preserve">400
</t>
    </r>
    <r>
      <rPr>
        <sz val="8"/>
        <color rgb="FFFF0000"/>
        <rFont val="Tahoma"/>
        <family val="2"/>
      </rPr>
      <t>149,3</t>
    </r>
    <r>
      <rPr>
        <sz val="8"/>
        <color rgb="FF000000"/>
        <rFont val="Tahoma"/>
        <family val="2"/>
      </rPr>
      <t xml:space="preserve">
</t>
    </r>
  </si>
  <si>
    <t>Porcentaje de mejora en el tiempo de espera para la realización del diagnóstico confirmatorio (biopsia) a pacientes con sospecha de cáncer de mama (BIRAIS 4b o superior)</t>
  </si>
  <si>
    <t>Porcentaje de pacientes con diagnóstico nuevo de cáncer atendidos en sesiones multidisciplinarias en los centros de salud que cuentan con departamentos de hemato-oncología</t>
  </si>
  <si>
    <t>Porcentaje de personas con cáncer gástrico diagnosticado en etapa temprana en el Centro de Detección Temprana de Cáncer Gástrico de Cartago y en las Áreas de Salud de Corredores y Puntarenas (Regiones: Central, Brunca y Pacífico Central)</t>
  </si>
  <si>
    <t>Porcentaje de población cubierta con servicio de agua potable abastecida por ASADAS.</t>
  </si>
  <si>
    <t>Porcentaje de población económicamente activa cubierta por el Seguro de Enfermedad y Maternidad</t>
  </si>
  <si>
    <t>Porcentaje de población económicamente activa cubierta por el Seguro de Invalidez, vejez y muerte.</t>
  </si>
  <si>
    <t>Porcentaje de viviendas Georreferenciadas.</t>
  </si>
  <si>
    <t>Promedio de días de espera para procedimientos quirúrgicos de reemplazo  de caderas y rodillas.</t>
  </si>
  <si>
    <t>Tasa de mortalidad prematura por enfermedades crónicas no transmisibles.</t>
  </si>
  <si>
    <t>Tasa de mortalidad promedio por cáncer de cérvix por 100.000 mujeres de 30 a 69 años.</t>
  </si>
  <si>
    <t>Tasa de mortalidad promedio por cáncer de mama/100.000 mujeres de 30 a 69 años.</t>
  </si>
  <si>
    <t>Información cualitativa en relación con el presupuesto
 (está vinculada con el cumplimiento y las limitaciones
en la ejecución de los presupuestos programados en cada una de sus metas)</t>
  </si>
  <si>
    <t>Logros
(Beneficios o efectos que se generan en la población objetivo)</t>
  </si>
  <si>
    <t>Obstáculos
(Situación o circunstancia que impide o afecta el logro de la meta, la cual está fuera del control institucional e inclusive de los esfuerzos a nivel sectorial. Referenciar los riesgos y su administración por medio de  acciones de mejora y presupuesto)</t>
  </si>
  <si>
    <r>
      <t xml:space="preserve">Parámetros de la clasificación:
Cumplimiento alto: </t>
    </r>
    <r>
      <rPr>
        <sz val="11"/>
        <color theme="1"/>
        <rFont val="Calibri"/>
        <family val="2"/>
        <scheme val="minor"/>
      </rPr>
      <t>cuando el resultado anual de las metas es mayor o igual al 90%.</t>
    </r>
    <r>
      <rPr>
        <b/>
        <sz val="11"/>
        <color theme="1"/>
        <rFont val="Calibri"/>
        <family val="2"/>
        <scheme val="minor"/>
      </rPr>
      <t xml:space="preserve">
Cumplimiento medio: </t>
    </r>
    <r>
      <rPr>
        <sz val="11"/>
        <color theme="1"/>
        <rFont val="Calibri"/>
        <family val="2"/>
        <scheme val="minor"/>
      </rPr>
      <t>cuando el resultado anual de la meta es menor o igual a 89,99% o igual a 50%.</t>
    </r>
    <r>
      <rPr>
        <b/>
        <sz val="11"/>
        <color theme="1"/>
        <rFont val="Calibri"/>
        <family val="2"/>
        <scheme val="minor"/>
      </rPr>
      <t xml:space="preserve">
Cumplimiento bajo: </t>
    </r>
    <r>
      <rPr>
        <sz val="11"/>
        <color theme="1"/>
        <rFont val="Calibri"/>
        <family val="2"/>
        <scheme val="minor"/>
      </rPr>
      <t>cuando el resultado de la meta es menor o igual a 49,99%.</t>
    </r>
    <r>
      <rPr>
        <b/>
        <sz val="11"/>
        <color theme="1"/>
        <rFont val="Calibri"/>
        <family val="2"/>
        <scheme val="minor"/>
      </rPr>
      <t xml:space="preserve">
</t>
    </r>
  </si>
  <si>
    <t>Porcentaje de avance de ejecución de obra de la Unidad de Medicina Reproductiva de Alta Complejidad, Hospital de Las Mujeres Dr. Adolfo Carit Eva. R. Central.</t>
  </si>
  <si>
    <t>Tasa de mortalidad por sida por año por 100.000 habitantes</t>
  </si>
  <si>
    <t>Clasificación 
(Parámetros de la clasificación)</t>
  </si>
  <si>
    <t>El aumento en la cantidad de residuos responde a un nuevo esquema de reporte operacional de gestores de forma trimestral que mejora la trazabilidad de los residuos gestionados y sus cantidades procesadas, lo que contribuye a mantener un ambiente que mejore las condiciones de salud de la población.</t>
  </si>
  <si>
    <t>Cumplimiento Alto</t>
  </si>
  <si>
    <t>La actividad permite identificar una mejora en el sistema de reporte y registro implementado por el Ministerio de Salud, en particular mediante reportes trimestrales a los gestores autorizados y visualizar un aumento en la generación de residuos, acompañado de un aumento en la valorización de los mismos</t>
  </si>
  <si>
    <t>Al obtener el registro en menor cantidad de días se puede tener mayor acceso a medicamentos que cumplen con los criterios documentales de calidad, seguridad y eficacia.  Satisfacción de los usuarios.</t>
  </si>
  <si>
    <t>Al obtener la renovación en menor cantidad de días se permite que no haya contratiempos en el acceso a medicamentos previamente registrados y que cumplen con los criterios documentales de calidad, seguridad y eficacia.  Satisfacción de los usuarios</t>
  </si>
  <si>
    <t xml:space="preserve">Cumplimiento Alto </t>
  </si>
  <si>
    <t>74,43 dato hasta el ultimo de diciembre de 2019, porque no esta todavía el 2020</t>
  </si>
  <si>
    <r>
      <rPr>
        <b/>
        <sz val="8"/>
        <color rgb="FF000000"/>
        <rFont val="Tahoma"/>
        <family val="2"/>
      </rPr>
      <t>Acciones de cumplimiento:</t>
    </r>
    <r>
      <rPr>
        <sz val="8"/>
        <color rgb="FF000000"/>
        <rFont val="Tahoma"/>
        <family val="2"/>
      </rPr>
      <t xml:space="preserve"> *Seguimiento al estado de cumplimiento de los 82 indicadores del Plan de acción de la Estrategia de ENT Y Obesidad 2013-2021
* Análisis de cumplimiento de las metas de impacto de la Estrategia de ENT y de la situación actual del abordaje  de las metas  
*Actualización y ajuste de Estrategia , como primera etapa de elaboración de la Estrategia  de ENT  2022-2030
</t>
    </r>
    <r>
      <rPr>
        <b/>
        <sz val="8"/>
        <color rgb="FF000000"/>
        <rFont val="Tahoma"/>
        <family val="2"/>
      </rPr>
      <t>Limitaciones</t>
    </r>
    <r>
      <rPr>
        <sz val="8"/>
        <color rgb="FF000000"/>
        <rFont val="Tahoma"/>
        <family val="2"/>
      </rPr>
      <t xml:space="preserve"> 
* Falta de recurso humano para el ejercicio de la rectoría en el tema de ENT, particularmente en la conducción y la gestión de la Estrategia Nacional de ENTO y  su Plan de acción .
*Presupuesto limitado para el desarrollo  de acciones estratégicas
*Debido a la atención de la  pandemia por covid19, los recursos humanos y presupuestarios se vieron sensiblemente reducidos para la atención del abordaje de las ENT .</t>
    </r>
  </si>
  <si>
    <t>8,5 al 2019 porque no existe 2020 todavía por INEC, además son datos preliminares, por lo que podrían cambiar</t>
  </si>
  <si>
    <t>Evitar el fallecimiento en menores de 70 años</t>
  </si>
  <si>
    <t>Con el COVID-19 el proceso de atencion de muchas enfermedades ha disminuido, si bien es cierto esto no incluye el cáncer, si es posible revisar la detección disminuida en los diversos lugares pues fácilmente se establecio la dimisminución de la atención. Sin embargo hay que revisar la información del año 2020, pues puede ser que esta haya sido diferente. Se va a solicitar un cambio en la medición de los datos pues no es posible medirlo</t>
  </si>
  <si>
    <t>19,01 al 2019 porque no existe 2020 todavía por INEC, además son datos preliminares, por lo que podrían cambiar</t>
  </si>
  <si>
    <t>Con el COVID-19 el proceso de atencion de muchas enfermedades ha disminuido, si bien es cierto esto no incluye el cáncer, si es posible revisar la detección disminuida en los diversos lugares pues fácilmente se establecio la dimisminución de la atención.  Sin embargo hay que revisar la información del año 2020, pues puede ser que esta haya sido diferente. Se va a solicitar un cambio en la medición de los datos pues no es posible medirlo</t>
  </si>
  <si>
    <t>x</t>
  </si>
  <si>
    <t xml:space="preserve">Cumplimiento medio </t>
  </si>
  <si>
    <t>3,7(2019)</t>
  </si>
  <si>
    <t>Sostenibilidad de la respuesta en las acciones de VIH en el país.</t>
  </si>
  <si>
    <t>Situación Nacional por la pandemia COVID-19, genero obtaculos para la prestación de servicios regularmente.</t>
  </si>
  <si>
    <t>Las cifras de cumplimiento  indicadas no coinciden con el año de la meta evaluada, debido a un retraso estadístico en las razones de causas de mortalidad 
Un factor de riesgo común a la mayoría de las enfermedades no transmisibles , es la obesidad y la inadecuada alimentación. Entre los determinantes que inciden en la calidad de la alimentación y la nutrición son multifactoriales y por tanto su abordaje debe ser multisectorial, de esta manera su actuación va más más allá de la Institución y del sector salud y del sector gubernamental, tales como aspectos culturales, económicos, sociales, ambientales y  biológicos.Por lo tanto se requieren políticas, leyes que incidan a favor  de cambios en los entornos, ya sea limitando consumo de productos adversos a la salud o facilitando el consumo de aquellos que contribuyen a la salud,   compromisos de la industria alimentaria.
Otros factores de riesgos que incide en las ENT, son las condiciones que afectan la salud mental, asociadas a los determinantes sociales de la salud.
También se pueden citar las inequidades en el acceso a servicios de salud  en cuanto  a infraestructura y atención especializada  oportuna.</t>
  </si>
  <si>
    <t xml:space="preserve">Pese a que no se ha logrado en promedio general la meta de reducción de la mortalidad, de manera específica, se ha logrado reducción de mortalidad prematura por isquemia cardiovascular en 4.9 puntos de la tasa y por cáncer de cérvix en un 0.44 puntos de la tasa. 
Según la  Estrategia Nacional de abordaje integral de las Enfermedades No Transmisibles y Obesidad 2022-2030 se han tenido logros con relación a disminución de factores de riesgo:
Consumo de alcohol: se logró una disminución relativa de 4.02% del consumo per cápita de alcohol en población mayor de 15 años, entre los años 2012 y 2019.
Se logró la disminución de la población insuficientemente activa en un 29% entre los años 2010 y 2018 (de 50, 9% a 36, 1% respectivamente). 
Se logró  una  reducción relativa de 7,28% de consumo de tabaco (alguna vez en el último año) y asimismo una reducción relativa de 21,64% de consumo de tabaco (alguna vez en el último mes) </t>
  </si>
  <si>
    <t xml:space="preserve">Cumplimiento bajo </t>
  </si>
  <si>
    <t>Se da una sobre ejecución, ya que se asignaron recursos adicionales al país por parte del Fondo Mundial.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</si>
</sst>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9" x14ac:knownFonts="1">
    <font>
      <sz val="11"/>
      <color theme="1"/>
      <name val="Calibri"/>
      <family val="2"/>
      <scheme val="minor"/>
    </font>
    <font>
      <b/>
      <sz val="11"/>
      <color theme="0"/>
      <name val="Calibri"/>
      <family val="2"/>
      <scheme val="minor"/>
    </font>
    <font>
      <b/>
      <sz val="11"/>
      <color theme="1"/>
      <name val="Calibri"/>
      <family val="2"/>
      <scheme val="minor"/>
    </font>
    <font>
      <b/>
      <sz val="8"/>
      <color theme="0"/>
      <name val="Tahoma"/>
      <family val="2"/>
    </font>
    <font>
      <sz val="8"/>
      <color rgb="FF000000"/>
      <name val="Tahoma"/>
      <family val="2"/>
    </font>
    <font>
      <sz val="8"/>
      <color rgb="FFFF0000"/>
      <name val="Tahoma"/>
      <family val="2"/>
    </font>
    <font>
      <b/>
      <sz val="8"/>
      <color rgb="FF000000"/>
      <name val="Tahoma"/>
      <family val="2"/>
    </font>
    <font>
      <sz val="8"/>
      <name val="Tahoma"/>
      <family val="2"/>
    </font>
    <font>
      <sz val="8"/>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9" tint="0.59999389629810485"/>
        <bgColor indexed="64"/>
      </patternFill>
    </fill>
  </fills>
  <borders count="11">
    <border>
      <left/>
      <right/>
      <top/>
      <bottom/>
      <diagonal/>
    </border>
    <border>
      <left/>
      <right/>
      <top/>
      <bottom style="thin">
        <color rgb="FFA0A0A0"/>
      </bottom>
      <diagonal/>
    </border>
    <border>
      <left style="thin">
        <color rgb="FFA0A0A0"/>
      </left>
      <right style="thin">
        <color rgb="FFA0A0A0"/>
      </right>
      <top style="thin">
        <color rgb="FFA0A0A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A0A0A0"/>
      </top>
      <bottom style="thin">
        <color rgb="FFA0A0A0"/>
      </bottom>
      <diagonal/>
    </border>
  </borders>
  <cellStyleXfs count="1">
    <xf numFmtId="0" fontId="0" fillId="0" borderId="0"/>
  </cellStyleXfs>
  <cellXfs count="43">
    <xf numFmtId="0" fontId="0" fillId="0" borderId="0" xfId="0"/>
    <xf numFmtId="0" fontId="0" fillId="0" borderId="0" xfId="0" applyAlignment="1">
      <alignment vertical="top" wrapText="1"/>
    </xf>
    <xf numFmtId="0" fontId="0" fillId="0" borderId="0" xfId="0" applyAlignment="1">
      <alignment horizontal="center" vertical="top"/>
    </xf>
    <xf numFmtId="49" fontId="3" fillId="2" borderId="2" xfId="0" applyNumberFormat="1" applyFont="1" applyFill="1" applyBorder="1" applyAlignment="1">
      <alignment horizontal="center" vertical="center" readingOrder="1"/>
    </xf>
    <xf numFmtId="49" fontId="3" fillId="2" borderId="2" xfId="0" applyNumberFormat="1" applyFont="1" applyFill="1" applyBorder="1" applyAlignment="1">
      <alignment horizontal="center" vertical="center" wrapText="1" readingOrder="1"/>
    </xf>
    <xf numFmtId="49" fontId="4" fillId="3" borderId="4" xfId="0" applyNumberFormat="1" applyFont="1" applyFill="1" applyBorder="1" applyAlignment="1">
      <alignment vertical="top" wrapText="1" readingOrder="1"/>
    </xf>
    <xf numFmtId="49" fontId="4" fillId="3" borderId="5" xfId="0" applyNumberFormat="1" applyFont="1" applyFill="1" applyBorder="1" applyAlignment="1">
      <alignment horizontal="left" vertical="top" wrapText="1" readingOrder="1"/>
    </xf>
    <xf numFmtId="49" fontId="4" fillId="3" borderId="5" xfId="0" applyNumberFormat="1" applyFont="1" applyFill="1" applyBorder="1" applyAlignment="1">
      <alignment horizontal="center" vertical="top" wrapText="1" readingOrder="1"/>
    </xf>
    <xf numFmtId="49" fontId="4" fillId="3" borderId="7" xfId="0" applyNumberFormat="1" applyFont="1" applyFill="1" applyBorder="1" applyAlignment="1">
      <alignment vertical="top" wrapText="1" readingOrder="1"/>
    </xf>
    <xf numFmtId="0" fontId="4" fillId="3" borderId="5" xfId="0" applyNumberFormat="1" applyFont="1" applyFill="1" applyBorder="1" applyAlignment="1">
      <alignment horizontal="center" vertical="top" readingOrder="1"/>
    </xf>
    <xf numFmtId="0" fontId="4" fillId="3" borderId="5" xfId="0" applyNumberFormat="1" applyFont="1" applyFill="1" applyBorder="1" applyAlignment="1">
      <alignment horizontal="left" vertical="top" wrapText="1" readingOrder="1"/>
    </xf>
    <xf numFmtId="49" fontId="4" fillId="3" borderId="8" xfId="0" applyNumberFormat="1" applyFont="1" applyFill="1" applyBorder="1" applyAlignment="1">
      <alignment vertical="top" wrapText="1" readingOrder="1"/>
    </xf>
    <xf numFmtId="0" fontId="4" fillId="3" borderId="5" xfId="0" applyNumberFormat="1" applyFont="1" applyFill="1" applyBorder="1" applyAlignment="1">
      <alignment horizontal="center" vertical="top" wrapText="1" readingOrder="1"/>
    </xf>
    <xf numFmtId="49" fontId="3" fillId="2" borderId="2" xfId="0" applyNumberFormat="1" applyFont="1" applyFill="1" applyBorder="1" applyAlignment="1">
      <alignment horizontal="left" vertical="top" wrapText="1" readingOrder="1"/>
    </xf>
    <xf numFmtId="0" fontId="1" fillId="2" borderId="0" xfId="0" applyFont="1" applyFill="1" applyBorder="1" applyAlignment="1">
      <alignment horizontal="center"/>
    </xf>
    <xf numFmtId="0" fontId="2" fillId="3" borderId="0" xfId="0" applyFont="1" applyFill="1" applyBorder="1" applyAlignment="1">
      <alignment horizontal="center"/>
    </xf>
    <xf numFmtId="0" fontId="4" fillId="3" borderId="5" xfId="0" applyNumberFormat="1" applyFont="1" applyFill="1" applyBorder="1" applyAlignment="1">
      <alignment horizontal="left" vertical="top" wrapText="1" readingOrder="1"/>
    </xf>
    <xf numFmtId="0" fontId="4" fillId="3" borderId="5" xfId="0" applyNumberFormat="1" applyFont="1" applyFill="1" applyBorder="1" applyAlignment="1">
      <alignment horizontal="left" vertical="top" wrapText="1" readingOrder="1"/>
    </xf>
    <xf numFmtId="0" fontId="4" fillId="3" borderId="5" xfId="0" applyFont="1" applyFill="1" applyBorder="1" applyAlignment="1">
      <alignment horizontal="center" vertical="top" wrapText="1" readingOrder="1"/>
    </xf>
    <xf numFmtId="0" fontId="4" fillId="3" borderId="5" xfId="0" applyFont="1" applyFill="1" applyBorder="1" applyAlignment="1">
      <alignment horizontal="left" vertical="top" wrapText="1" readingOrder="1"/>
    </xf>
    <xf numFmtId="0" fontId="4" fillId="3" borderId="5" xfId="0" applyFont="1" applyFill="1" applyBorder="1" applyAlignment="1">
      <alignment horizontal="justify" vertical="top" wrapText="1" readingOrder="1"/>
    </xf>
    <xf numFmtId="0" fontId="4" fillId="3" borderId="5" xfId="0" applyFont="1" applyFill="1" applyBorder="1" applyAlignment="1">
      <alignment horizontal="center" vertical="top" readingOrder="1"/>
    </xf>
    <xf numFmtId="0" fontId="0" fillId="4" borderId="0" xfId="0" applyFill="1" applyAlignment="1">
      <alignment horizontal="center" vertical="top"/>
    </xf>
    <xf numFmtId="164" fontId="0" fillId="0" borderId="0" xfId="0" applyNumberFormat="1" applyAlignment="1">
      <alignment horizontal="center" vertical="top"/>
    </xf>
    <xf numFmtId="2" fontId="0" fillId="0" borderId="0" xfId="0" applyNumberFormat="1" applyAlignment="1">
      <alignment vertical="top" wrapText="1"/>
    </xf>
    <xf numFmtId="165" fontId="0" fillId="0" borderId="0" xfId="0" applyNumberFormat="1" applyAlignment="1">
      <alignment horizontal="center" vertical="top"/>
    </xf>
    <xf numFmtId="49" fontId="7" fillId="3" borderId="5" xfId="0" applyNumberFormat="1" applyFont="1" applyFill="1" applyBorder="1" applyAlignment="1">
      <alignment horizontal="center" vertical="top" wrapText="1" readingOrder="1"/>
    </xf>
    <xf numFmtId="10" fontId="0" fillId="0" borderId="0" xfId="0" applyNumberFormat="1" applyAlignment="1">
      <alignment horizontal="center" vertical="top"/>
    </xf>
    <xf numFmtId="164" fontId="8" fillId="0" borderId="5" xfId="0" applyNumberFormat="1" applyFont="1" applyBorder="1" applyAlignment="1">
      <alignment horizontal="center" vertical="center" wrapText="1"/>
    </xf>
    <xf numFmtId="164" fontId="0" fillId="0" borderId="0" xfId="0" applyNumberFormat="1" applyAlignment="1">
      <alignment horizontal="center" vertical="top" wrapText="1"/>
    </xf>
    <xf numFmtId="0" fontId="8" fillId="0" borderId="5" xfId="0" applyFont="1" applyBorder="1" applyAlignment="1">
      <alignment horizontal="center" vertical="center"/>
    </xf>
    <xf numFmtId="49" fontId="4" fillId="0" borderId="5" xfId="0" applyNumberFormat="1" applyFont="1" applyFill="1" applyBorder="1" applyAlignment="1">
      <alignment horizontal="left" vertical="top" wrapText="1" readingOrder="1"/>
    </xf>
    <xf numFmtId="0" fontId="1" fillId="2" borderId="0" xfId="0" applyFont="1" applyFill="1" applyAlignment="1">
      <alignment horizontal="left"/>
    </xf>
    <xf numFmtId="0" fontId="1" fillId="2" borderId="1" xfId="0" applyFont="1" applyFill="1" applyBorder="1" applyAlignment="1">
      <alignment horizontal="left"/>
    </xf>
    <xf numFmtId="49" fontId="4" fillId="3" borderId="3" xfId="0" applyNumberFormat="1" applyFont="1" applyFill="1" applyBorder="1" applyAlignment="1">
      <alignment horizontal="left" vertical="top" wrapText="1" readingOrder="1"/>
    </xf>
    <xf numFmtId="49" fontId="4" fillId="3" borderId="6" xfId="0" applyNumberFormat="1" applyFont="1" applyFill="1" applyBorder="1" applyAlignment="1">
      <alignment horizontal="left" vertical="top" wrapText="1" readingOrder="1"/>
    </xf>
    <xf numFmtId="49" fontId="4" fillId="3" borderId="9" xfId="0" applyNumberFormat="1" applyFont="1" applyFill="1" applyBorder="1" applyAlignment="1">
      <alignment horizontal="left" vertical="top" wrapText="1" readingOrder="1"/>
    </xf>
    <xf numFmtId="0" fontId="4" fillId="3" borderId="5" xfId="0" applyNumberFormat="1" applyFont="1" applyFill="1" applyBorder="1" applyAlignment="1">
      <alignment horizontal="center" vertical="top" readingOrder="1"/>
    </xf>
    <xf numFmtId="0" fontId="4" fillId="3" borderId="5" xfId="0" applyNumberFormat="1" applyFont="1" applyFill="1" applyBorder="1" applyAlignment="1">
      <alignment horizontal="left" vertical="top" wrapText="1" readingOrder="1"/>
    </xf>
    <xf numFmtId="49" fontId="4" fillId="3" borderId="4" xfId="0" applyNumberFormat="1" applyFont="1" applyFill="1" applyBorder="1" applyAlignment="1">
      <alignment horizontal="left" vertical="top" wrapText="1" readingOrder="1"/>
    </xf>
    <xf numFmtId="49" fontId="4" fillId="3" borderId="7" xfId="0" applyNumberFormat="1" applyFont="1" applyFill="1" applyBorder="1" applyAlignment="1">
      <alignment horizontal="left" vertical="top" wrapText="1" readingOrder="1"/>
    </xf>
    <xf numFmtId="0" fontId="2" fillId="3" borderId="10" xfId="0" applyFont="1" applyFill="1" applyBorder="1" applyAlignment="1">
      <alignment horizontal="left" vertical="top" wrapText="1"/>
    </xf>
    <xf numFmtId="0" fontId="2" fillId="3" borderId="10"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K96"/>
  <sheetViews>
    <sheetView tabSelected="1" zoomScale="125" workbookViewId="0">
      <selection activeCell="C27" sqref="C27"/>
    </sheetView>
  </sheetViews>
  <sheetFormatPr baseColWidth="10" defaultRowHeight="15" x14ac:dyDescent="0.2"/>
  <cols>
    <col min="1" max="1" width="14.83203125" customWidth="1"/>
    <col min="2" max="2" width="35.5" style="1" customWidth="1"/>
    <col min="3" max="3" width="9.83203125" style="2" customWidth="1"/>
    <col min="4" max="4" width="14.5" style="2" customWidth="1"/>
    <col min="5" max="5" width="31" style="2" customWidth="1"/>
    <col min="6" max="6" width="33.6640625" style="2" customWidth="1"/>
    <col min="7" max="7" width="21.83203125" style="1" customWidth="1"/>
    <col min="8" max="8" width="12" style="2" customWidth="1"/>
    <col min="9" max="9" width="16" style="2" customWidth="1"/>
    <col min="10" max="10" width="30.33203125" style="2" customWidth="1"/>
    <col min="11" max="11" width="16.5" style="1" customWidth="1"/>
  </cols>
  <sheetData>
    <row r="1" spans="1:11" ht="23.25" customHeight="1" x14ac:dyDescent="0.2"/>
    <row r="2" spans="1:11" ht="23.25" customHeight="1" x14ac:dyDescent="0.2">
      <c r="A2" s="32" t="s">
        <v>0</v>
      </c>
      <c r="B2" s="32"/>
      <c r="C2" s="32"/>
      <c r="D2" s="32"/>
      <c r="E2" s="32"/>
      <c r="F2" s="32"/>
      <c r="G2" s="32"/>
      <c r="H2" s="32"/>
      <c r="I2" s="32"/>
      <c r="J2" s="32"/>
      <c r="K2" s="32"/>
    </row>
    <row r="3" spans="1:11" ht="23.25" customHeight="1" x14ac:dyDescent="0.2">
      <c r="A3" s="33" t="s">
        <v>1</v>
      </c>
      <c r="B3" s="33"/>
      <c r="C3" s="33"/>
      <c r="D3" s="33"/>
      <c r="E3" s="33"/>
      <c r="F3" s="33"/>
      <c r="G3" s="33"/>
      <c r="H3" s="33"/>
      <c r="I3" s="33"/>
      <c r="J3" s="33"/>
      <c r="K3" s="33"/>
    </row>
    <row r="4" spans="1:11" ht="62.25" customHeight="1" x14ac:dyDescent="0.2">
      <c r="A4" s="15"/>
      <c r="B4" s="15"/>
      <c r="C4" s="15"/>
      <c r="D4" s="41" t="s">
        <v>59</v>
      </c>
      <c r="E4" s="42"/>
      <c r="F4" s="42"/>
      <c r="G4" s="42"/>
      <c r="H4" s="42"/>
      <c r="I4" s="42"/>
      <c r="J4" s="14"/>
      <c r="K4" s="14"/>
    </row>
    <row r="5" spans="1:11" ht="79.5" customHeight="1" x14ac:dyDescent="0.2">
      <c r="A5" s="3" t="s">
        <v>2</v>
      </c>
      <c r="B5" s="4" t="s">
        <v>3</v>
      </c>
      <c r="C5" s="3" t="s">
        <v>4</v>
      </c>
      <c r="D5" s="4" t="s">
        <v>5</v>
      </c>
      <c r="E5" s="4" t="s">
        <v>57</v>
      </c>
      <c r="F5" s="4" t="s">
        <v>58</v>
      </c>
      <c r="G5" s="4" t="s">
        <v>62</v>
      </c>
      <c r="H5" s="4" t="s">
        <v>6</v>
      </c>
      <c r="I5" s="4" t="s">
        <v>7</v>
      </c>
      <c r="J5" s="13" t="s">
        <v>56</v>
      </c>
      <c r="K5" s="4" t="s">
        <v>8</v>
      </c>
    </row>
    <row r="6" spans="1:11" ht="21" hidden="1" customHeight="1" x14ac:dyDescent="0.2">
      <c r="A6" s="34" t="s">
        <v>9</v>
      </c>
      <c r="B6" s="5" t="s">
        <v>10</v>
      </c>
      <c r="C6" s="9">
        <v>260</v>
      </c>
      <c r="D6" s="9"/>
      <c r="E6" s="9"/>
      <c r="F6" s="9"/>
      <c r="G6" s="6"/>
      <c r="H6" s="9">
        <v>4000</v>
      </c>
      <c r="I6" s="9"/>
      <c r="J6" s="9"/>
      <c r="K6" s="7" t="s">
        <v>11</v>
      </c>
    </row>
    <row r="7" spans="1:11" ht="27.75" hidden="1" customHeight="1" x14ac:dyDescent="0.2">
      <c r="A7" s="35"/>
      <c r="B7" s="5" t="s">
        <v>12</v>
      </c>
      <c r="C7" s="9">
        <v>342</v>
      </c>
      <c r="D7" s="9"/>
      <c r="E7" s="9"/>
      <c r="F7" s="9"/>
      <c r="G7" s="6"/>
      <c r="H7" s="9">
        <v>8000</v>
      </c>
      <c r="I7" s="9"/>
      <c r="J7" s="9"/>
      <c r="K7" s="7" t="s">
        <v>11</v>
      </c>
    </row>
    <row r="8" spans="1:11" ht="60" x14ac:dyDescent="0.2">
      <c r="A8" s="35"/>
      <c r="B8" s="31" t="s">
        <v>13</v>
      </c>
      <c r="C8" s="9">
        <v>128</v>
      </c>
      <c r="D8" s="9">
        <v>95</v>
      </c>
      <c r="E8" s="17" t="s">
        <v>66</v>
      </c>
      <c r="F8" s="9"/>
      <c r="G8" s="7" t="s">
        <v>64</v>
      </c>
      <c r="H8" s="9">
        <v>46.5</v>
      </c>
      <c r="I8" s="9">
        <v>46.5</v>
      </c>
      <c r="J8" s="9"/>
      <c r="K8" s="7" t="s">
        <v>14</v>
      </c>
    </row>
    <row r="9" spans="1:11" ht="72" x14ac:dyDescent="0.2">
      <c r="A9" s="35"/>
      <c r="B9" s="31" t="s">
        <v>15</v>
      </c>
      <c r="C9" s="9">
        <v>46</v>
      </c>
      <c r="D9" s="9">
        <v>14</v>
      </c>
      <c r="E9" s="17" t="s">
        <v>67</v>
      </c>
      <c r="F9" s="9"/>
      <c r="G9" s="7" t="s">
        <v>68</v>
      </c>
      <c r="H9" s="9">
        <v>46.5</v>
      </c>
      <c r="I9" s="9">
        <v>46.5</v>
      </c>
      <c r="J9" s="9"/>
      <c r="K9" s="7" t="s">
        <v>14</v>
      </c>
    </row>
    <row r="10" spans="1:11" ht="31.5" hidden="1" customHeight="1" x14ac:dyDescent="0.2">
      <c r="A10" s="35"/>
      <c r="B10" s="6" t="s">
        <v>16</v>
      </c>
      <c r="C10" s="9">
        <v>10500</v>
      </c>
      <c r="D10" s="9"/>
      <c r="E10" s="9"/>
      <c r="F10" s="9"/>
      <c r="G10" s="6"/>
      <c r="H10" s="9">
        <v>135.19999999999999</v>
      </c>
      <c r="I10" s="9"/>
      <c r="J10" s="9"/>
      <c r="K10" s="7" t="s">
        <v>17</v>
      </c>
    </row>
    <row r="11" spans="1:11" ht="31.5" hidden="1" customHeight="1" x14ac:dyDescent="0.2">
      <c r="A11" s="35"/>
      <c r="B11" s="6" t="s">
        <v>18</v>
      </c>
      <c r="C11" s="9">
        <v>1260</v>
      </c>
      <c r="D11" s="9"/>
      <c r="E11" s="9"/>
      <c r="F11" s="9"/>
      <c r="G11" s="6"/>
      <c r="H11" s="9"/>
      <c r="I11" s="9"/>
      <c r="J11" s="9"/>
      <c r="K11" s="7" t="s">
        <v>17</v>
      </c>
    </row>
    <row r="12" spans="1:11" ht="31.5" hidden="1" customHeight="1" x14ac:dyDescent="0.2">
      <c r="A12" s="35"/>
      <c r="B12" s="6" t="s">
        <v>19</v>
      </c>
      <c r="C12" s="9">
        <v>2300</v>
      </c>
      <c r="D12" s="9"/>
      <c r="E12" s="9"/>
      <c r="F12" s="9"/>
      <c r="G12" s="6"/>
      <c r="H12" s="9"/>
      <c r="I12" s="9"/>
      <c r="J12" s="9"/>
      <c r="K12" s="7" t="s">
        <v>17</v>
      </c>
    </row>
    <row r="13" spans="1:11" ht="31.5" hidden="1" customHeight="1" x14ac:dyDescent="0.2">
      <c r="A13" s="35"/>
      <c r="B13" s="6" t="s">
        <v>20</v>
      </c>
      <c r="C13" s="9">
        <v>1050</v>
      </c>
      <c r="D13" s="9"/>
      <c r="E13" s="9"/>
      <c r="F13" s="9"/>
      <c r="G13" s="6"/>
      <c r="H13" s="9"/>
      <c r="I13" s="9"/>
      <c r="J13" s="9"/>
      <c r="K13" s="7" t="s">
        <v>17</v>
      </c>
    </row>
    <row r="14" spans="1:11" ht="31.5" hidden="1" customHeight="1" x14ac:dyDescent="0.2">
      <c r="A14" s="35"/>
      <c r="B14" s="6" t="s">
        <v>21</v>
      </c>
      <c r="C14" s="9">
        <v>5670</v>
      </c>
      <c r="D14" s="9"/>
      <c r="E14" s="9"/>
      <c r="F14" s="9"/>
      <c r="G14" s="6"/>
      <c r="H14" s="9"/>
      <c r="I14" s="9"/>
      <c r="J14" s="9"/>
      <c r="K14" s="7" t="s">
        <v>17</v>
      </c>
    </row>
    <row r="15" spans="1:11" ht="31.5" hidden="1" customHeight="1" x14ac:dyDescent="0.2">
      <c r="A15" s="35"/>
      <c r="B15" s="6" t="s">
        <v>22</v>
      </c>
      <c r="C15" s="9">
        <v>63</v>
      </c>
      <c r="D15" s="9"/>
      <c r="E15" s="9"/>
      <c r="F15" s="9"/>
      <c r="G15" s="6"/>
      <c r="H15" s="9"/>
      <c r="I15" s="9"/>
      <c r="J15" s="9"/>
      <c r="K15" s="7" t="s">
        <v>17</v>
      </c>
    </row>
    <row r="16" spans="1:11" ht="31.5" hidden="1" customHeight="1" x14ac:dyDescent="0.2">
      <c r="A16" s="35"/>
      <c r="B16" s="6" t="s">
        <v>23</v>
      </c>
      <c r="C16" s="9">
        <v>157</v>
      </c>
      <c r="D16" s="9"/>
      <c r="E16" s="9"/>
      <c r="F16" s="9"/>
      <c r="G16" s="6"/>
      <c r="H16" s="9"/>
      <c r="I16" s="9"/>
      <c r="J16" s="9"/>
      <c r="K16" s="7" t="s">
        <v>17</v>
      </c>
    </row>
    <row r="17" spans="1:11" ht="39.75" hidden="1" customHeight="1" x14ac:dyDescent="0.2">
      <c r="A17" s="35"/>
      <c r="B17" s="6" t="s">
        <v>24</v>
      </c>
      <c r="C17" s="9">
        <v>29810</v>
      </c>
      <c r="D17" s="9"/>
      <c r="E17" s="9"/>
      <c r="F17" s="9"/>
      <c r="G17" s="6"/>
      <c r="H17" s="9">
        <v>22564</v>
      </c>
      <c r="I17" s="9"/>
      <c r="J17" s="9"/>
      <c r="K17" s="7" t="s">
        <v>25</v>
      </c>
    </row>
    <row r="18" spans="1:11" ht="31.5" hidden="1" customHeight="1" x14ac:dyDescent="0.2">
      <c r="A18" s="35"/>
      <c r="B18" s="6" t="s">
        <v>26</v>
      </c>
      <c r="C18" s="9">
        <v>12438</v>
      </c>
      <c r="D18" s="9"/>
      <c r="E18" s="9"/>
      <c r="F18" s="9"/>
      <c r="G18" s="6"/>
      <c r="H18" s="9">
        <v>5489</v>
      </c>
      <c r="I18" s="9"/>
      <c r="J18" s="9"/>
      <c r="K18" s="7" t="s">
        <v>25</v>
      </c>
    </row>
    <row r="19" spans="1:11" ht="21" hidden="1" customHeight="1" x14ac:dyDescent="0.2">
      <c r="A19" s="35"/>
      <c r="B19" s="6" t="s">
        <v>27</v>
      </c>
      <c r="C19" s="9">
        <v>10</v>
      </c>
      <c r="D19" s="9"/>
      <c r="E19" s="9"/>
      <c r="F19" s="9"/>
      <c r="G19" s="6"/>
      <c r="H19" s="9">
        <v>849905</v>
      </c>
      <c r="I19" s="9"/>
      <c r="J19" s="9"/>
      <c r="K19" s="7" t="s">
        <v>25</v>
      </c>
    </row>
    <row r="20" spans="1:11" ht="15" hidden="1" customHeight="1" x14ac:dyDescent="0.2">
      <c r="A20" s="35"/>
      <c r="B20" s="6" t="s">
        <v>28</v>
      </c>
      <c r="C20" s="9">
        <v>2</v>
      </c>
      <c r="D20" s="9"/>
      <c r="E20" s="9"/>
      <c r="F20" s="9"/>
      <c r="G20" s="10"/>
      <c r="H20" s="9"/>
      <c r="I20" s="9"/>
      <c r="J20" s="9"/>
      <c r="K20" s="7" t="s">
        <v>25</v>
      </c>
    </row>
    <row r="21" spans="1:11" ht="25.5" hidden="1" customHeight="1" x14ac:dyDescent="0.2">
      <c r="A21" s="35"/>
      <c r="B21" s="6" t="s">
        <v>29</v>
      </c>
      <c r="C21" s="9">
        <v>2</v>
      </c>
      <c r="D21" s="9"/>
      <c r="E21" s="9"/>
      <c r="F21" s="9"/>
      <c r="G21" s="6"/>
      <c r="H21" s="9"/>
      <c r="I21" s="9"/>
      <c r="J21" s="9"/>
      <c r="K21" s="7" t="s">
        <v>25</v>
      </c>
    </row>
    <row r="22" spans="1:11" ht="15" hidden="1" customHeight="1" x14ac:dyDescent="0.2">
      <c r="A22" s="35"/>
      <c r="B22" s="6" t="s">
        <v>30</v>
      </c>
      <c r="C22" s="9">
        <v>2</v>
      </c>
      <c r="D22" s="9"/>
      <c r="E22" s="9"/>
      <c r="F22" s="9"/>
      <c r="G22" s="10"/>
      <c r="H22" s="9"/>
      <c r="I22" s="9"/>
      <c r="J22" s="9"/>
      <c r="K22" s="7" t="s">
        <v>25</v>
      </c>
    </row>
    <row r="23" spans="1:11" ht="15" hidden="1" customHeight="1" x14ac:dyDescent="0.2">
      <c r="A23" s="35"/>
      <c r="B23" s="6" t="s">
        <v>31</v>
      </c>
      <c r="C23" s="9">
        <v>1</v>
      </c>
      <c r="D23" s="9"/>
      <c r="E23" s="9"/>
      <c r="F23" s="9"/>
      <c r="G23" s="10"/>
      <c r="H23" s="9"/>
      <c r="I23" s="9"/>
      <c r="J23" s="9"/>
      <c r="K23" s="7" t="s">
        <v>25</v>
      </c>
    </row>
    <row r="24" spans="1:11" ht="22.5" hidden="1" customHeight="1" x14ac:dyDescent="0.2">
      <c r="A24" s="35"/>
      <c r="B24" s="6" t="s">
        <v>32</v>
      </c>
      <c r="C24" s="9">
        <v>2</v>
      </c>
      <c r="D24" s="9"/>
      <c r="E24" s="9"/>
      <c r="F24" s="9"/>
      <c r="G24" s="6"/>
      <c r="H24" s="9"/>
      <c r="I24" s="9"/>
      <c r="J24" s="9"/>
      <c r="K24" s="7" t="s">
        <v>25</v>
      </c>
    </row>
    <row r="25" spans="1:11" ht="24" hidden="1" customHeight="1" x14ac:dyDescent="0.2">
      <c r="A25" s="35"/>
      <c r="B25" s="6" t="s">
        <v>33</v>
      </c>
      <c r="C25" s="9">
        <v>1</v>
      </c>
      <c r="D25" s="9"/>
      <c r="E25" s="9"/>
      <c r="F25" s="9"/>
      <c r="G25" s="10"/>
      <c r="H25" s="9"/>
      <c r="I25" s="9"/>
      <c r="J25" s="9"/>
      <c r="K25" s="7" t="s">
        <v>25</v>
      </c>
    </row>
    <row r="26" spans="1:11" ht="21" hidden="1" customHeight="1" x14ac:dyDescent="0.2">
      <c r="A26" s="35"/>
      <c r="B26" s="6" t="s">
        <v>34</v>
      </c>
      <c r="C26" s="9">
        <v>300</v>
      </c>
      <c r="D26" s="9"/>
      <c r="E26" s="9"/>
      <c r="F26" s="9"/>
      <c r="G26" s="10"/>
      <c r="H26" s="9"/>
      <c r="I26" s="9"/>
      <c r="J26" s="9"/>
      <c r="K26" s="7" t="s">
        <v>11</v>
      </c>
    </row>
    <row r="27" spans="1:11" ht="84" x14ac:dyDescent="0.2">
      <c r="A27" s="35"/>
      <c r="B27" s="31" t="s">
        <v>35</v>
      </c>
      <c r="C27" s="9">
        <v>3760</v>
      </c>
      <c r="D27" s="9">
        <v>4060</v>
      </c>
      <c r="E27" s="16" t="s">
        <v>63</v>
      </c>
      <c r="F27" s="9"/>
      <c r="G27" s="7" t="s">
        <v>64</v>
      </c>
      <c r="H27" s="9">
        <v>8.75</v>
      </c>
      <c r="I27" s="9">
        <v>8.75</v>
      </c>
      <c r="J27" s="16" t="s">
        <v>65</v>
      </c>
      <c r="K27" s="7" t="s">
        <v>14</v>
      </c>
    </row>
    <row r="28" spans="1:11" ht="21" hidden="1" customHeight="1" x14ac:dyDescent="0.2">
      <c r="A28" s="35"/>
      <c r="B28" s="5" t="s">
        <v>36</v>
      </c>
      <c r="C28" s="9">
        <v>83.6</v>
      </c>
      <c r="D28" s="9"/>
      <c r="E28" s="9"/>
      <c r="F28" s="9"/>
      <c r="G28" s="6"/>
      <c r="H28" s="9">
        <v>560.55999999999995</v>
      </c>
      <c r="I28" s="9"/>
      <c r="J28" s="9"/>
      <c r="K28" s="7" t="s">
        <v>37</v>
      </c>
    </row>
    <row r="29" spans="1:11" ht="21" hidden="1" customHeight="1" x14ac:dyDescent="0.2">
      <c r="A29" s="35"/>
      <c r="B29" s="8"/>
      <c r="C29" s="37"/>
      <c r="D29" s="37"/>
      <c r="E29" s="9"/>
      <c r="F29" s="9"/>
      <c r="G29" s="38"/>
      <c r="H29" s="9">
        <v>4352.47</v>
      </c>
      <c r="I29" s="9"/>
      <c r="J29" s="9"/>
      <c r="K29" s="7" t="s">
        <v>37</v>
      </c>
    </row>
    <row r="30" spans="1:11" ht="21" hidden="1" customHeight="1" x14ac:dyDescent="0.2">
      <c r="A30" s="35"/>
      <c r="B30" s="8"/>
      <c r="C30" s="37"/>
      <c r="D30" s="37"/>
      <c r="E30" s="9"/>
      <c r="F30" s="9"/>
      <c r="G30" s="38"/>
      <c r="H30" s="9">
        <v>6893.77</v>
      </c>
      <c r="I30" s="9"/>
      <c r="J30" s="9"/>
      <c r="K30" s="7" t="s">
        <v>37</v>
      </c>
    </row>
    <row r="31" spans="1:11" ht="21" hidden="1" customHeight="1" x14ac:dyDescent="0.2">
      <c r="A31" s="35"/>
      <c r="B31" s="11"/>
      <c r="C31" s="37"/>
      <c r="D31" s="37"/>
      <c r="E31" s="9"/>
      <c r="F31" s="9"/>
      <c r="G31" s="38"/>
      <c r="H31" s="9">
        <v>9661.68</v>
      </c>
      <c r="I31" s="9"/>
      <c r="J31" s="9"/>
      <c r="K31" s="7" t="s">
        <v>37</v>
      </c>
    </row>
    <row r="32" spans="1:11" ht="42" hidden="1" customHeight="1" x14ac:dyDescent="0.2">
      <c r="A32" s="35"/>
      <c r="B32" s="6" t="s">
        <v>60</v>
      </c>
      <c r="C32" s="9">
        <v>100</v>
      </c>
      <c r="D32" s="12"/>
      <c r="E32" s="12"/>
      <c r="F32" s="12"/>
      <c r="G32" s="10"/>
      <c r="H32" s="9"/>
      <c r="I32" s="9"/>
      <c r="J32" s="9"/>
      <c r="K32" s="7" t="s">
        <v>11</v>
      </c>
    </row>
    <row r="33" spans="1:11" ht="31.5" hidden="1" customHeight="1" x14ac:dyDescent="0.2">
      <c r="A33" s="35"/>
      <c r="B33" s="6" t="s">
        <v>38</v>
      </c>
      <c r="C33" s="9">
        <v>90</v>
      </c>
      <c r="D33" s="9"/>
      <c r="E33" s="9"/>
      <c r="F33" s="9"/>
      <c r="G33" s="6"/>
      <c r="H33" s="9">
        <v>21800</v>
      </c>
      <c r="I33" s="9"/>
      <c r="J33" s="9"/>
      <c r="K33" s="7" t="s">
        <v>11</v>
      </c>
    </row>
    <row r="34" spans="1:11" ht="42" hidden="1" customHeight="1" x14ac:dyDescent="0.2">
      <c r="A34" s="35"/>
      <c r="B34" s="6" t="s">
        <v>39</v>
      </c>
      <c r="C34" s="9">
        <v>40</v>
      </c>
      <c r="D34" s="9"/>
      <c r="E34" s="9"/>
      <c r="F34" s="9"/>
      <c r="G34" s="6"/>
      <c r="H34" s="9">
        <v>300</v>
      </c>
      <c r="I34" s="9"/>
      <c r="J34" s="9"/>
      <c r="K34" s="7" t="s">
        <v>11</v>
      </c>
    </row>
    <row r="35" spans="1:11" ht="31.5" hidden="1" customHeight="1" x14ac:dyDescent="0.2">
      <c r="A35" s="35"/>
      <c r="B35" s="6" t="s">
        <v>40</v>
      </c>
      <c r="C35" s="9">
        <v>18.5</v>
      </c>
      <c r="D35" s="9"/>
      <c r="E35" s="9"/>
      <c r="F35" s="9"/>
      <c r="G35" s="6"/>
      <c r="H35" s="9">
        <v>1284</v>
      </c>
      <c r="I35" s="9"/>
      <c r="J35" s="9"/>
      <c r="K35" s="7" t="s">
        <v>11</v>
      </c>
    </row>
    <row r="36" spans="1:11" ht="33.75" hidden="1" customHeight="1" x14ac:dyDescent="0.2">
      <c r="A36" s="35"/>
      <c r="B36" s="6" t="s">
        <v>41</v>
      </c>
      <c r="C36" s="9">
        <v>60</v>
      </c>
      <c r="D36" s="9"/>
      <c r="E36" s="9"/>
      <c r="F36" s="9"/>
      <c r="G36" s="6"/>
      <c r="H36" s="9">
        <v>8132</v>
      </c>
      <c r="I36" s="9"/>
      <c r="J36" s="9"/>
      <c r="K36" s="7" t="s">
        <v>11</v>
      </c>
    </row>
    <row r="37" spans="1:11" ht="42" hidden="1" customHeight="1" x14ac:dyDescent="0.2">
      <c r="A37" s="35"/>
      <c r="B37" s="5" t="s">
        <v>42</v>
      </c>
      <c r="C37" s="9">
        <v>11.5</v>
      </c>
      <c r="D37" s="9"/>
      <c r="E37" s="9"/>
      <c r="F37" s="9"/>
      <c r="G37" s="6"/>
      <c r="H37" s="9">
        <v>5.2</v>
      </c>
      <c r="I37" s="9"/>
      <c r="J37" s="9"/>
      <c r="K37" s="7" t="s">
        <v>11</v>
      </c>
    </row>
    <row r="38" spans="1:11" ht="31.5" hidden="1" customHeight="1" x14ac:dyDescent="0.2">
      <c r="A38" s="35"/>
      <c r="B38" s="6" t="s">
        <v>43</v>
      </c>
      <c r="C38" s="9">
        <v>30</v>
      </c>
      <c r="D38" s="9"/>
      <c r="E38" s="9"/>
      <c r="F38" s="9"/>
      <c r="G38" s="6"/>
      <c r="H38" s="12" t="s">
        <v>44</v>
      </c>
      <c r="I38" s="12"/>
      <c r="J38" s="12"/>
      <c r="K38" s="7" t="s">
        <v>11</v>
      </c>
    </row>
    <row r="39" spans="1:11" ht="42" hidden="1" customHeight="1" x14ac:dyDescent="0.2">
      <c r="A39" s="35"/>
      <c r="B39" s="6" t="s">
        <v>45</v>
      </c>
      <c r="C39" s="9">
        <v>10</v>
      </c>
      <c r="D39" s="9"/>
      <c r="E39" s="9"/>
      <c r="F39" s="9"/>
      <c r="G39" s="6"/>
      <c r="H39" s="9">
        <v>4000</v>
      </c>
      <c r="I39" s="9"/>
      <c r="J39" s="9"/>
      <c r="K39" s="7" t="s">
        <v>11</v>
      </c>
    </row>
    <row r="40" spans="1:11" ht="52.5" hidden="1" customHeight="1" x14ac:dyDescent="0.2">
      <c r="A40" s="35"/>
      <c r="B40" s="6" t="s">
        <v>46</v>
      </c>
      <c r="C40" s="9">
        <v>15</v>
      </c>
      <c r="D40" s="9"/>
      <c r="E40" s="9"/>
      <c r="F40" s="9"/>
      <c r="G40" s="6"/>
      <c r="H40" s="9">
        <v>400</v>
      </c>
      <c r="I40" s="9"/>
      <c r="J40" s="9"/>
      <c r="K40" s="7" t="s">
        <v>11</v>
      </c>
    </row>
    <row r="41" spans="1:11" ht="63" hidden="1" customHeight="1" x14ac:dyDescent="0.2">
      <c r="A41" s="35"/>
      <c r="B41" s="6" t="s">
        <v>47</v>
      </c>
      <c r="C41" s="9">
        <v>35</v>
      </c>
      <c r="D41" s="9"/>
      <c r="E41" s="9"/>
      <c r="F41" s="9"/>
      <c r="G41" s="6"/>
      <c r="H41" s="9">
        <v>4.5</v>
      </c>
      <c r="I41" s="9"/>
      <c r="J41" s="9"/>
      <c r="K41" s="7" t="s">
        <v>11</v>
      </c>
    </row>
    <row r="42" spans="1:11" ht="21" hidden="1" customHeight="1" x14ac:dyDescent="0.2">
      <c r="A42" s="35"/>
      <c r="B42" s="39" t="s">
        <v>48</v>
      </c>
      <c r="C42" s="9">
        <v>85.8</v>
      </c>
      <c r="D42" s="9"/>
      <c r="E42" s="9"/>
      <c r="F42" s="9"/>
      <c r="G42" s="6"/>
      <c r="H42" s="9">
        <v>2500</v>
      </c>
      <c r="I42" s="9"/>
      <c r="J42" s="9"/>
      <c r="K42" s="7" t="s">
        <v>37</v>
      </c>
    </row>
    <row r="43" spans="1:11" ht="21" hidden="1" customHeight="1" x14ac:dyDescent="0.2">
      <c r="A43" s="35"/>
      <c r="B43" s="40"/>
      <c r="C43" s="9"/>
      <c r="D43" s="9"/>
      <c r="E43" s="9"/>
      <c r="F43" s="9"/>
      <c r="G43" s="10"/>
      <c r="H43" s="9">
        <v>5016</v>
      </c>
      <c r="I43" s="9"/>
      <c r="J43" s="9"/>
      <c r="K43" s="7" t="s">
        <v>37</v>
      </c>
    </row>
    <row r="44" spans="1:11" ht="31.5" hidden="1" customHeight="1" x14ac:dyDescent="0.2">
      <c r="A44" s="35"/>
      <c r="B44" s="6" t="s">
        <v>49</v>
      </c>
      <c r="C44" s="9">
        <v>63.63</v>
      </c>
      <c r="D44" s="9"/>
      <c r="E44" s="9"/>
      <c r="F44" s="9"/>
      <c r="G44" s="10"/>
      <c r="H44" s="9"/>
      <c r="I44" s="9"/>
      <c r="J44" s="9"/>
      <c r="K44" s="12" t="s">
        <v>11</v>
      </c>
    </row>
    <row r="45" spans="1:11" ht="31.5" hidden="1" customHeight="1" x14ac:dyDescent="0.2">
      <c r="A45" s="35"/>
      <c r="B45" s="6" t="s">
        <v>50</v>
      </c>
      <c r="C45" s="9">
        <v>57.5</v>
      </c>
      <c r="D45" s="9"/>
      <c r="E45" s="9"/>
      <c r="F45" s="9"/>
      <c r="G45" s="10"/>
      <c r="H45" s="9"/>
      <c r="I45" s="9"/>
      <c r="J45" s="9"/>
      <c r="K45" s="12" t="s">
        <v>11</v>
      </c>
    </row>
    <row r="46" spans="1:11" ht="21" hidden="1" customHeight="1" x14ac:dyDescent="0.2">
      <c r="A46" s="35"/>
      <c r="B46" s="6" t="s">
        <v>51</v>
      </c>
      <c r="C46" s="9">
        <v>41</v>
      </c>
      <c r="D46" s="9"/>
      <c r="E46" s="9"/>
      <c r="F46" s="9"/>
      <c r="G46" s="6"/>
      <c r="H46" s="9">
        <v>150</v>
      </c>
      <c r="I46" s="9"/>
      <c r="J46" s="9"/>
      <c r="K46" s="7" t="s">
        <v>11</v>
      </c>
    </row>
    <row r="47" spans="1:11" ht="21" hidden="1" customHeight="1" x14ac:dyDescent="0.2">
      <c r="A47" s="35"/>
      <c r="B47" s="6" t="s">
        <v>52</v>
      </c>
      <c r="C47" s="9">
        <v>373</v>
      </c>
      <c r="D47" s="9"/>
      <c r="E47" s="9"/>
      <c r="F47" s="9"/>
      <c r="G47" s="6"/>
      <c r="H47" s="9">
        <v>3000</v>
      </c>
      <c r="I47" s="9"/>
      <c r="J47" s="9"/>
      <c r="K47" s="7" t="s">
        <v>11</v>
      </c>
    </row>
    <row r="48" spans="1:11" ht="269" customHeight="1" x14ac:dyDescent="0.2">
      <c r="A48" s="35"/>
      <c r="B48" s="6" t="s">
        <v>53</v>
      </c>
      <c r="C48" s="9">
        <v>74</v>
      </c>
      <c r="D48" s="18" t="s">
        <v>69</v>
      </c>
      <c r="E48" s="20" t="s">
        <v>82</v>
      </c>
      <c r="F48" s="20" t="s">
        <v>81</v>
      </c>
      <c r="G48" s="26" t="s">
        <v>77</v>
      </c>
      <c r="H48" s="21">
        <v>6.25</v>
      </c>
      <c r="I48" s="21">
        <v>6.25</v>
      </c>
      <c r="J48" s="20" t="s">
        <v>70</v>
      </c>
      <c r="K48" s="7" t="s">
        <v>14</v>
      </c>
    </row>
    <row r="49" spans="1:11" ht="108" x14ac:dyDescent="0.2">
      <c r="A49" s="35"/>
      <c r="B49" s="6" t="s">
        <v>54</v>
      </c>
      <c r="C49" s="9">
        <v>8.31</v>
      </c>
      <c r="D49" s="18" t="s">
        <v>71</v>
      </c>
      <c r="E49" s="18" t="s">
        <v>72</v>
      </c>
      <c r="F49" s="19" t="s">
        <v>73</v>
      </c>
      <c r="G49" s="26" t="s">
        <v>68</v>
      </c>
      <c r="H49" s="9">
        <v>6.3</v>
      </c>
      <c r="I49" s="9">
        <v>6.3</v>
      </c>
      <c r="J49" s="9"/>
      <c r="K49" s="7" t="s">
        <v>14</v>
      </c>
    </row>
    <row r="50" spans="1:11" ht="108" x14ac:dyDescent="0.2">
      <c r="A50" s="35"/>
      <c r="B50" s="6" t="s">
        <v>55</v>
      </c>
      <c r="C50" s="9">
        <v>17.899999999999999</v>
      </c>
      <c r="D50" s="18" t="s">
        <v>74</v>
      </c>
      <c r="E50" s="18" t="s">
        <v>72</v>
      </c>
      <c r="F50" s="19" t="s">
        <v>75</v>
      </c>
      <c r="G50" s="26" t="s">
        <v>83</v>
      </c>
      <c r="H50" s="9">
        <v>6.3</v>
      </c>
      <c r="I50" s="9">
        <v>6.3</v>
      </c>
      <c r="J50" s="9"/>
      <c r="K50" s="7" t="s">
        <v>14</v>
      </c>
    </row>
    <row r="51" spans="1:11" ht="36" x14ac:dyDescent="0.2">
      <c r="A51" s="36"/>
      <c r="B51" s="31" t="s">
        <v>61</v>
      </c>
      <c r="C51" s="9">
        <v>3.7</v>
      </c>
      <c r="D51" s="21" t="s">
        <v>78</v>
      </c>
      <c r="E51" s="6" t="s">
        <v>79</v>
      </c>
      <c r="F51" s="6" t="s">
        <v>80</v>
      </c>
      <c r="G51" s="7" t="s">
        <v>68</v>
      </c>
      <c r="H51" s="30">
        <v>403.5</v>
      </c>
      <c r="I51" s="28">
        <f>419450112.52/1000000</f>
        <v>419.45011252</v>
      </c>
      <c r="J51" s="6" t="s">
        <v>84</v>
      </c>
      <c r="K51" s="7" t="s">
        <v>14</v>
      </c>
    </row>
    <row r="52" spans="1:11" x14ac:dyDescent="0.2">
      <c r="A52" s="1"/>
    </row>
    <row r="53" spans="1:11" x14ac:dyDescent="0.2">
      <c r="A53" s="1"/>
    </row>
    <row r="54" spans="1:11" x14ac:dyDescent="0.2">
      <c r="A54" s="1"/>
    </row>
    <row r="55" spans="1:11" x14ac:dyDescent="0.2">
      <c r="A55" s="1"/>
    </row>
    <row r="56" spans="1:11" x14ac:dyDescent="0.2">
      <c r="A56" s="1"/>
    </row>
    <row r="57" spans="1:11" x14ac:dyDescent="0.2">
      <c r="A57" s="1"/>
    </row>
    <row r="58" spans="1:11" x14ac:dyDescent="0.2">
      <c r="A58" s="1"/>
    </row>
    <row r="59" spans="1:11" x14ac:dyDescent="0.2">
      <c r="A59" s="1"/>
    </row>
    <row r="60" spans="1:11" x14ac:dyDescent="0.2">
      <c r="A60" s="1"/>
    </row>
    <row r="61" spans="1:11" x14ac:dyDescent="0.2">
      <c r="A61" s="1"/>
    </row>
    <row r="62" spans="1:11" x14ac:dyDescent="0.2">
      <c r="A62" s="1"/>
    </row>
    <row r="63" spans="1:11" x14ac:dyDescent="0.2">
      <c r="A63" s="1"/>
    </row>
    <row r="64" spans="1:11" x14ac:dyDescent="0.2">
      <c r="A64" s="1"/>
    </row>
    <row r="65" spans="1:8" x14ac:dyDescent="0.2">
      <c r="A65" s="1"/>
    </row>
    <row r="67" spans="1:8" x14ac:dyDescent="0.2">
      <c r="B67" s="29">
        <f>8.5*100/8.31</f>
        <v>102.28640192539109</v>
      </c>
      <c r="C67" s="2">
        <v>128</v>
      </c>
      <c r="D67" s="2">
        <v>95</v>
      </c>
      <c r="F67" s="2">
        <v>46</v>
      </c>
      <c r="G67" s="1">
        <v>14</v>
      </c>
    </row>
    <row r="70" spans="1:8" x14ac:dyDescent="0.2">
      <c r="C70" s="2">
        <f>((95-158)/(98-158)*100)</f>
        <v>105</v>
      </c>
      <c r="F70" s="2">
        <f>((14-76)/(16-76)*100)</f>
        <v>103.33333333333334</v>
      </c>
    </row>
    <row r="73" spans="1:8" x14ac:dyDescent="0.2">
      <c r="C73" s="22">
        <f>((95-158)/(128-158))*100</f>
        <v>210</v>
      </c>
      <c r="F73" s="23">
        <f>((14-76)/(46-76))*100</f>
        <v>206.66666666666669</v>
      </c>
    </row>
    <row r="76" spans="1:8" x14ac:dyDescent="0.2">
      <c r="C76" s="2">
        <v>158</v>
      </c>
      <c r="D76" s="2">
        <v>128</v>
      </c>
      <c r="E76" s="2">
        <v>30</v>
      </c>
      <c r="F76" s="2">
        <v>76</v>
      </c>
      <c r="G76" s="1">
        <v>46</v>
      </c>
      <c r="H76" s="2">
        <v>30</v>
      </c>
    </row>
    <row r="77" spans="1:8" x14ac:dyDescent="0.2">
      <c r="D77" s="2">
        <v>95</v>
      </c>
      <c r="E77" s="2">
        <f>C76-D77</f>
        <v>63</v>
      </c>
      <c r="G77" s="1">
        <v>14</v>
      </c>
      <c r="H77" s="2">
        <f>F76-G77</f>
        <v>62</v>
      </c>
    </row>
    <row r="80" spans="1:8" x14ac:dyDescent="0.2">
      <c r="D80" s="2">
        <v>30</v>
      </c>
      <c r="E80" s="2">
        <v>100</v>
      </c>
      <c r="G80" s="1">
        <v>30</v>
      </c>
      <c r="H80" s="2">
        <v>100</v>
      </c>
    </row>
    <row r="81" spans="3:8" x14ac:dyDescent="0.2">
      <c r="D81" s="2">
        <v>63</v>
      </c>
      <c r="E81" s="2" t="s">
        <v>76</v>
      </c>
      <c r="G81" s="1">
        <v>62</v>
      </c>
      <c r="H81" s="2" t="s">
        <v>76</v>
      </c>
    </row>
    <row r="84" spans="3:8" x14ac:dyDescent="0.2">
      <c r="D84" s="25">
        <f>6300/30</f>
        <v>210</v>
      </c>
      <c r="G84" s="24">
        <f>6200/30</f>
        <v>206.66666666666666</v>
      </c>
    </row>
    <row r="87" spans="3:8" x14ac:dyDescent="0.2">
      <c r="C87" s="2">
        <v>2</v>
      </c>
      <c r="D87" s="2">
        <v>100</v>
      </c>
    </row>
    <row r="88" spans="3:8" x14ac:dyDescent="0.2">
      <c r="C88" s="2">
        <v>1.57</v>
      </c>
      <c r="D88" s="2" t="s">
        <v>76</v>
      </c>
    </row>
    <row r="90" spans="3:8" x14ac:dyDescent="0.2">
      <c r="C90" s="2">
        <f>C88*D87/2</f>
        <v>78.5</v>
      </c>
    </row>
    <row r="92" spans="3:8" x14ac:dyDescent="0.2">
      <c r="C92" s="2">
        <v>75</v>
      </c>
      <c r="D92" s="2">
        <v>100</v>
      </c>
    </row>
    <row r="93" spans="3:8" x14ac:dyDescent="0.2">
      <c r="C93" s="2">
        <v>0.56999999999999995</v>
      </c>
      <c r="D93" s="2" t="s">
        <v>76</v>
      </c>
    </row>
    <row r="96" spans="3:8" x14ac:dyDescent="0.2">
      <c r="C96" s="27">
        <f>C93*D92/C92</f>
        <v>0.7599999999999999</v>
      </c>
    </row>
  </sheetData>
  <autoFilter ref="A5:K51" xr:uid="{00000000-0009-0000-0000-000002000000}">
    <filterColumn colId="10">
      <filters>
        <filter val="Ministerio de Salud_x000a_"/>
      </filters>
    </filterColumn>
  </autoFilter>
  <mergeCells count="8">
    <mergeCell ref="B42:B43"/>
    <mergeCell ref="A6:A51"/>
    <mergeCell ref="A2:K2"/>
    <mergeCell ref="A3:K3"/>
    <mergeCell ref="D4:I4"/>
    <mergeCell ref="C29:C31"/>
    <mergeCell ref="D29:D31"/>
    <mergeCell ref="G29:G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M. Salud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Microsoft Office User</cp:lastModifiedBy>
  <dcterms:created xsi:type="dcterms:W3CDTF">2020-12-08T21:49:33Z</dcterms:created>
  <dcterms:modified xsi:type="dcterms:W3CDTF">2021-12-07T17:16:43Z</dcterms:modified>
</cp:coreProperties>
</file>