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Orietta.LP-EN-P2-ORIETT\Desktop\DP 2024\DP\"/>
    </mc:Choice>
  </mc:AlternateContent>
  <xr:revisionPtr revIDLastSave="0" documentId="8_{2F1A9C75-2886-4172-BC16-3151F7BBED98}" xr6:coauthVersionLast="47" xr6:coauthVersionMax="47" xr10:uidLastSave="{00000000-0000-0000-0000-000000000000}"/>
  <bookViews>
    <workbookView xWindow="-120" yWindow="-120" windowWidth="20730" windowHeight="11160" activeTab="3" xr2:uid="{732CF8CE-FB21-49BC-A444-3D930D1E2FC5}"/>
  </bookViews>
  <sheets>
    <sheet name="Balance resultados  2023" sheetId="9" r:id="rId1"/>
    <sheet name="Detalle clasif. metas" sheetId="16" r:id="rId2"/>
    <sheet name="Obj. Sectoriales CCSS" sheetId="1" r:id="rId3"/>
    <sheet name="CCSS" sheetId="3" r:id="rId4"/>
    <sheet name="M. Salud" sheetId="4" r:id="rId5"/>
    <sheet name="AyA" sheetId="5" r:id="rId6"/>
    <sheet name="CEN CINAI" sheetId="6" r:id="rId7"/>
    <sheet name="ICODER" sheetId="7" r:id="rId8"/>
    <sheet name="IAFA"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22" i="16" l="1"/>
  <c r="D21" i="16"/>
  <c r="F18" i="9"/>
  <c r="F17" i="9"/>
  <c r="F16" i="9"/>
  <c r="F8" i="5"/>
  <c r="F7" i="5"/>
  <c r="J9" i="4"/>
  <c r="J8" i="4"/>
  <c r="J6" i="4"/>
</calcChain>
</file>

<file path=xl/sharedStrings.xml><?xml version="1.0" encoding="utf-8"?>
<sst xmlns="http://schemas.openxmlformats.org/spreadsheetml/2006/main" count="579" uniqueCount="242">
  <si>
    <t xml:space="preserve">Objetivos sectoriales de efecto   </t>
  </si>
  <si>
    <t>Indicador</t>
  </si>
  <si>
    <t>Línea base</t>
  </si>
  <si>
    <t xml:space="preserve">D. Aumentar la cobertura del Seguro de Salud en la 
población, para la protección de la salud y el 
incremento de la esperanza de vida saludable. </t>
  </si>
  <si>
    <t>Cobertura de la población nacional del Seguro 
de Salud</t>
  </si>
  <si>
    <t>2021: 
90,90%</t>
  </si>
  <si>
    <t>Intervención Pública</t>
  </si>
  <si>
    <t>Meta del período</t>
  </si>
  <si>
    <t>Meta anual 2023</t>
  </si>
  <si>
    <t>Recursos</t>
  </si>
  <si>
    <t>Logros u obstáculos</t>
  </si>
  <si>
    <t>Responsable</t>
  </si>
  <si>
    <t>Valor meta)</t>
  </si>
  <si>
    <t>(Valor real)</t>
  </si>
  <si>
    <t>Presupuesto anual                         (Millones ¢)</t>
  </si>
  <si>
    <t>Fuente de financiamiento</t>
  </si>
  <si>
    <t>1. Implementación del programa fortalecimiento de la prestación de servicios de salud y el desarrollo de Redes Integradas en la CCSS acorde con las necesidades de la población</t>
  </si>
  <si>
    <t>AD1.  Porcentaje de avance en la implementación del Programa Fortalecimiento y el desarrollo de Redes Integradas de Prestación de Servicios de Salud en la CCSS</t>
  </si>
  <si>
    <t>Caja Costarricense de Seguro Social, (CCSS) / Gerencia General</t>
  </si>
  <si>
    <t>2. Estrategia Nacional para el Abordaje Integral de las Enfermedades Crónicas no Transmisibles y obesidad</t>
  </si>
  <si>
    <t>BC1. Porcentaje de avance de construcción de los dos modelos de predicción de patologías</t>
  </si>
  <si>
    <t xml:space="preserve"> 22.5%</t>
  </si>
  <si>
    <t xml:space="preserve">Gerencia Médica
Área Estadística en Salud </t>
  </si>
  <si>
    <t xml:space="preserve">C2. Tasa de población que realiza actividad física sistemática por cada 1000 habitantes a nivel nacional. </t>
  </si>
  <si>
    <t>10,5 de cada mil habitantes a nivel nacional</t>
  </si>
  <si>
    <t>6  de cada 1000 habitantes a nivel nacional
Mujeres: 3
Hombres: 3</t>
  </si>
  <si>
    <t>ICODER</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</si>
  <si>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</si>
  <si>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</si>
  <si>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</si>
  <si>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</si>
  <si>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</si>
  <si>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365 días</t>
  </si>
  <si>
    <t>485 días</t>
  </si>
  <si>
    <t>Gerencia Médica: Unidad Técnica de Listas de Espera. Establecimientos de salud participantes</t>
  </si>
  <si>
    <t>AD2. Plazo promedio de días de espera para cirugía de catarata en la CCSS</t>
  </si>
  <si>
    <t>246 días</t>
  </si>
  <si>
    <t>306 días</t>
  </si>
  <si>
    <t>Unidad Técnica de Listas de Espera. Establecimientos de salud participantes</t>
  </si>
  <si>
    <t>AD3. Plazo promedio en días de espera para ultrasonidos generales en la CCSS</t>
  </si>
  <si>
    <t>140 días</t>
  </si>
  <si>
    <t>200 días</t>
  </si>
  <si>
    <t>AD4. Plazo Promedio de días de espera para endoscopías altas en la CCSS.</t>
  </si>
  <si>
    <t>120 días</t>
  </si>
  <si>
    <t>180 días</t>
  </si>
  <si>
    <t>6. 001637. Diseño, construcción y equipamiento del Nuevo Hospital Monseñor Sanabria, Puntarenas</t>
  </si>
  <si>
    <t>ABCD1. Porcentaje de avance de obra (Hospital Monseñor Sanabria)</t>
  </si>
  <si>
    <t>Gerencia Infraestructura y Tecnologías</t>
  </si>
  <si>
    <t>7. 002793 Construcción y equipamiento de la nueva sede del Área de Salud Naranjo</t>
  </si>
  <si>
    <t>ABCD1. Porcentaje de avance de obra  (Área Salud Naranjo)</t>
  </si>
  <si>
    <t>8. 002797 Reforzamiento estructural y remodelación Edificio Laureano Echandi</t>
  </si>
  <si>
    <t>AB4. Porcentaje de avance de obra (Edificio Laureano Echandi)</t>
  </si>
  <si>
    <t>10. Proyecto 000043 Mejoramiento del medio ambiente del Área Metropolitana (proyecto de alcantarillado sanitario GAM)</t>
  </si>
  <si>
    <t>C6. Porcentaje acumulado de  avance en la etapa de ejecución del Proyecto (Alcantarillado sanitario GAM)</t>
  </si>
  <si>
    <t>81.92%</t>
  </si>
  <si>
    <t>80.03%</t>
  </si>
  <si>
    <t>Instituto Costarricense de Acueductos y Alcantarillados AyA.</t>
  </si>
  <si>
    <t>11. Salud ambiental</t>
  </si>
  <si>
    <t>C2. Porcentaje de residuos ordinarios y de manejo especial valorizados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</si>
  <si>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</si>
  <si>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</si>
  <si>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</si>
  <si>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</si>
  <si>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</si>
  <si>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</si>
  <si>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</si>
  <si>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 xml:space="preserve">160.307 </t>
  </si>
  <si>
    <t>Dirección Nacional de CEN CINAI</t>
  </si>
  <si>
    <t>C2. Número de niños y niñas menores de 13 años atendidos durante el año en las estrategias intra y extramuros con servicios de promoción del crecimiento y desarrollo CEN CINAI.</t>
  </si>
  <si>
    <t>53.000</t>
  </si>
  <si>
    <t xml:space="preserve">44.236 </t>
  </si>
  <si>
    <t>C3. Número de personas adultas del núcleo familiar con acciones educativas en alimentación, nutrición de promoción de ambientes de paz y buenas prácticas de crianza.</t>
  </si>
  <si>
    <t>50.000</t>
  </si>
  <si>
    <t>44.000</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</si>
  <si>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</si>
  <si>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</si>
  <si>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</si>
  <si>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</si>
  <si>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</si>
  <si>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</si>
  <si>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</si>
  <si>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</si>
  <si>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</si>
  <si>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</si>
  <si>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</si>
  <si>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</si>
  <si>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</si>
  <si>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98.500</t>
  </si>
  <si>
    <t>20.700</t>
  </si>
  <si>
    <t>79.240</t>
  </si>
  <si>
    <t>16.050</t>
  </si>
  <si>
    <t>2.380</t>
  </si>
  <si>
    <t>3.130</t>
  </si>
  <si>
    <t>R. Huetar Norte</t>
  </si>
  <si>
    <t>3.505</t>
  </si>
  <si>
    <t>3.950</t>
  </si>
  <si>
    <t>6.295</t>
  </si>
  <si>
    <t>1.500</t>
  </si>
  <si>
    <t>17. Adquisición de terreno, construcción
y equipamiento del nuevo Hospital Tony
Facio, Limón</t>
  </si>
  <si>
    <t>ABCD1 Porcentaje acumulado de avance de las etapas programadas para el desarrollo del proyecto del nuevo Hospital Tony Facio, Limón.</t>
  </si>
  <si>
    <t>2023: (A cumulado 7%)
Preinversión: 7% (Perfil,
prefactibilidad,
factibilidad)</t>
  </si>
  <si>
    <t>2023: (Acumulado 12%)
Adquisición del terreno:
5% (Pre ejecución)</t>
  </si>
  <si>
    <t xml:space="preserve">Gerencia General, Gerencia Médica y Gerencia de
Infraestructura y
Tecnología
</t>
  </si>
  <si>
    <t>HERRAMIENTA DE REPORTE DE CUMPLIMIENTO DE  METAS PNDIP AL 31 DE DICIEMBRE 2023</t>
  </si>
  <si>
    <t>Cumplimiento</t>
  </si>
  <si>
    <t>Clasificación de meta al 
31 diciembre 2023</t>
  </si>
  <si>
    <t>Cumplimiento alto (Cuando el resultado anual de la meta es mayor o igual a 90%)</t>
  </si>
  <si>
    <t>Cumplimiento medio (Cuando el resultado anual de la meta es menor o igual a 89.99% o igual a 50%)</t>
  </si>
  <si>
    <t>Cumplimiento bajo (Cuando el resultado anual de la meta es menor o igual a 49.99%)</t>
  </si>
  <si>
    <t>Ejecución</t>
  </si>
  <si>
    <t>Incluir la información cualitativa sobre los principales hallazgos que inciden en una sobre ejecución, sub ejecución o sin ejecución de las metas de intervención estratégica, así como de las metas regionalizadas y de las metas que corresponden a proyectos de inversión pública</t>
  </si>
  <si>
    <r>
      <rPr>
        <b/>
        <sz val="11"/>
        <color theme="1"/>
        <rFont val="Calibri"/>
        <family val="2"/>
        <scheme val="minor"/>
      </rPr>
      <t>Sobre ejecución:</t>
    </r>
    <r>
      <rPr>
        <sz val="11"/>
        <color theme="1"/>
        <rFont val="Calibri"/>
        <family val="2"/>
        <scheme val="minor"/>
      </rPr>
      <t xml:space="preserve"> incluir las principales razones que incidieron en un mayor uso de los recursos financieros.</t>
    </r>
  </si>
  <si>
    <r>
      <rPr>
        <b/>
        <sz val="11"/>
        <color theme="1"/>
        <rFont val="Calibri"/>
        <family val="2"/>
        <scheme val="minor"/>
      </rPr>
      <t>Sub ejecución</t>
    </r>
    <r>
      <rPr>
        <sz val="11"/>
        <color theme="1"/>
        <rFont val="Calibri"/>
        <family val="2"/>
        <scheme val="minor"/>
      </rPr>
      <t>: Anotar los principales hallazgos presupuestarios en relación con las
limitaciones que tuvieron en una menor
ejecución de los recursos</t>
    </r>
  </si>
  <si>
    <r>
      <rPr>
        <b/>
        <sz val="11"/>
        <color theme="1"/>
        <rFont val="Calibri"/>
        <family val="2"/>
        <scheme val="minor"/>
      </rPr>
      <t>Sin ejecución:</t>
    </r>
    <r>
      <rPr>
        <sz val="11"/>
        <color theme="1"/>
        <rFont val="Calibri"/>
        <family val="2"/>
        <scheme val="minor"/>
      </rPr>
      <t xml:space="preserve"> Anotar los factores que
incidieron en que no se ejecutara el presupuesto.</t>
    </r>
  </si>
  <si>
    <t xml:space="preserve">Presupuesto SEM
Programa presupuestario:
Atención integral a la salud de las personas </t>
  </si>
  <si>
    <t>Programa de Establecimientos de Salud Digitales (PESDI) del EDUS</t>
  </si>
  <si>
    <t>Fondo Institucional Presupuestario – Subpartida 2043 Fondo de atención oportuna a las personas (SEM seguro de Enfermedad y Maternidad)</t>
  </si>
  <si>
    <t>BCIE-CCSS
Programa Presupuestario: Programa Atención Integral a la Salud de las Personas.</t>
  </si>
  <si>
    <t>Programa Presupuestario: Programa Atención Integral a la Salud de las Personas.</t>
  </si>
  <si>
    <t>Meta anual</t>
  </si>
  <si>
    <t>Gobierno Ministerio de Salud, Programa 631-01.</t>
  </si>
  <si>
    <t>Gobierno-CTAMS</t>
  </si>
  <si>
    <t>FIDEICOMISO 872-MS -CTAMS</t>
  </si>
  <si>
    <t xml:space="preserve">FIDEICOMISO 872-MS -CTAMS </t>
  </si>
  <si>
    <t>BID                        BNCR                   AyA</t>
  </si>
  <si>
    <t>632 Provisión de Servicios de Salud CEN CINAI</t>
  </si>
  <si>
    <t xml:space="preserve">Ley No. 9028 (Ley control del Tabaco)
Fondo de Desarrollo Social y Asignaciones Familiares (Fodefa)-
Junta de Protección Social
Superávit Especifico 
Instituto de Fomento y Asoría Municipal (IFAM) </t>
  </si>
  <si>
    <t xml:space="preserve">Gobierno Central
Ley No 7972 - Prevención 
Ley No 8289 - FANAL
Convenio FODESAF
Ley No 8289 FODESAF
ICD
Ley No 9036 - INDER
</t>
  </si>
  <si>
    <t>Enlistar documentos que respaldan la evidencia</t>
  </si>
  <si>
    <t>X</t>
  </si>
  <si>
    <t>MS-DRRSBRU-0944-2023
MS-DGS-2502-2023
MS-DRRSPC-0414-2023
MS-DRRSHC-1425-2023
MS-DRRSBRU-0944-2023
MS-DRRSPC-0454-2023
MS-STSM-406-2023</t>
  </si>
  <si>
    <t>1. La revisión de los trámites de inscripción de medicamentos conlleva la revisión de múltiples documentos técnicos que requieren ser revisados con gran cuidado y conocimiento, ya que de esto depende la aprobación o no de un medicamento.
2. Los profesionales que están a cargo de revisar estos trámites es limitado, por lo que de faltar alguno es muy difícil poder abarcar lo que esa persona realiza en su día a día por parte de los demás compañeros de registro de medicamentos.
3 .La inadecuada presentación de los trámites por parte de los interesados hace que más del 68% de las solicitudes tenga que ser prevenida por inconsistencias encontradas e incumplimiento de las normativas, lo que implica un reproceso e inversión de tiempo en la atención de las mismas.
4. El hecho de que la plataforma Regístrelo esté en funcionamiento 24/7/365 días y los funcionarios laboren 8 horas diarias 5 días a la semana, contribuye también a que no se pueda cumplir con los tiempos requeridos.
5. En octubre de 2023 la plataforma Registrelo tuvo un problema que provoco que la atención de trámites se viera interrumpido por un periodo de un mes, provocando atrasos en la resolución de trámites</t>
  </si>
  <si>
    <t>1. La revisión de los trámites de inscripción de medicamentos conlleva la revisión de múltiples documentos técnicos que requieren ser revisados con gran cuidado y conocimiento, ya que de esto depende la aprobación o no de un medicamento.
2 Los profesionales que están a cargo de revisar estos trámites es limitado, por lo que de faltar alguno es muy difícil poder abarcar lo que esa persona realiza en su día a día por parte de los demás compañeros de registro de medicamentos.
3. La inadecuada presentación de los trámites por parte de los interesados hace que más del 68% de las solicitudes tenga que ser prevenida por inconsistencias encontradas e incumplimiento de las normativas, lo que implica un reproceso e inversión de tiempo en la atención de las mismas.
4. El hecho de que la plataforma Regístrelo esté en funcionamiento 24/7/365 días y los funcionarios laboren 8 horas diarias 5 días a la semana, contribuye también a que no se pueda cumplir con los tiempos requeridos.
5. En octubre de 2023 la plataforma Registrelo tuvo un problema que provoco que la atención de trámites se viera interrumpido por un periodo de un mes, provocando atrasos en la resolución de trámites</t>
  </si>
  <si>
    <t xml:space="preserve">Inscripción IV Trimestre 2023 </t>
  </si>
  <si>
    <t>Oficios
MS-DPRSA-USA-1329-2023
MS-DPRSA-USA-1984-2023 
MS-DPRSA-USA-2593-2023
Se indican el porcentaje de cada trimestre reportado y la cantidad total de reportes operaciones presentados (230)</t>
  </si>
  <si>
    <t xml:space="preserve">Renovación Declaración Jurada IV Trimestre 2023 </t>
  </si>
  <si>
    <t xml:space="preserve">Problemas en el proceso de contratación administrativa debido a reorganización y movimientos de personal. 
Las Direcciones Regionales propusieron la suspensión de los Proyectos y serán reprogramados para el año 2025 y 2026.
Debido a los atrasos en el proceso de contratación administrativa algunos proyectos programados a  realizarse en centros educativos, coincidian con el cierre del curso lectivo.
</t>
  </si>
  <si>
    <t xml:space="preserve">No se ejecuto el presupuesto ya que no se realizaron los proyectos programados </t>
  </si>
  <si>
    <t>Tradicionalmente la gestión de los residuos se ha enfocado en su disposición final, dejando de lado la valorización de los mismos. La valorización de residuos permite aumentar la participación social y los medios de subsistencia de poblaciones vulnerables, así como aumentar la vida útil de los sitios de disposición final de residuos, al recibir únicamente los residuos que no pueden valorizarse y de esta forma mejorar la calidad de vida de la población.
A partir del aumento en la recolección de datos en cuanto a la presentación de informes de los Gestores Autorizados de Residuos, se ha logrado mejorar la calidad de la información, así como la frecuencia de presentación de los datos, lo que ha permitido superar considerablemente la meta establecida para el período.
La sobreejecución es positiva y representa los esfuerzos de la Administración en contar con datos fidedignos a través de los Reportes Operacionales de los Gestores Autorizados de Residuos mismos que se hacen en años recientes de forma trimestral.</t>
  </si>
  <si>
    <t xml:space="preserve">92,25%
</t>
  </si>
  <si>
    <t>92,95%</t>
  </si>
  <si>
    <t>x</t>
  </si>
  <si>
    <t xml:space="preserve">Este indicador logra un 92.95%, lo que representa un cumplimiento de 100.75%, debido a los siguientes factores: 
En el año 2023 se alcanza el valor más alto, muy cercano a un 93% de la población nacional cubierta con alguna modalidad de aseguramiento. Este valor da continuidad a la tendencia creciente del indicador que se empezó a dar a partir del año 2022.
El aumento en el porcentaje de población cubierta está explicado por varias razones, entre ellas un incremento considerable en la cantidad de asegurados directos asalariados de cerca de 50.000 asegurados más entre el 2022 y 2023, producto muy posiblemente de la disminución del desempleo en el país observada en ese periodo (la tasa de desempleo abierto pasó de 11,68 en el II trimestre 2022 a 9,60 en el II trimestre 2023, según datos del a Encuesta Continua de Empleo).  También se presentó un aumento de más de 8.000 asegurados por cuenta propia. 
Otro factor que contribuyó al crecimiento de la cobertura corresponde a la cantidad de pensionados del IVM, regímenes especiales y RNC, los cuales en conjunto representan aproximadamente 28.000 pensionados más que el año anterior. Lo cual puede ser producto del proceso de envejecimiento poblacional que experimenta el país desde hace algunos años. 
</t>
  </si>
  <si>
    <r>
      <t xml:space="preserve">Estadística de Patronos, Trabajadores y Salarios producida por el Área Estadística de la Dirección Actuarial y Económica. Link: </t>
    </r>
    <r>
      <rPr>
        <sz val="11"/>
        <color rgb="FF0070C0"/>
        <rFont val="Calibri"/>
        <family val="2"/>
        <scheme val="minor"/>
      </rPr>
      <t xml:space="preserve">https://www.ccss.sa.cr/estadisticas-actuariales 
</t>
    </r>
    <r>
      <rPr>
        <sz val="11"/>
        <color theme="1"/>
        <rFont val="Calibri"/>
        <family val="2"/>
        <scheme val="minor"/>
      </rPr>
      <t xml:space="preserve">
Encuesta Nacional de Hogares del INEC. Link: : </t>
    </r>
    <r>
      <rPr>
        <sz val="11"/>
        <color rgb="FF0070C0"/>
        <rFont val="Calibri"/>
        <family val="2"/>
        <scheme val="minor"/>
      </rPr>
      <t xml:space="preserve">https://inec.cr/estadisticas-fuentes/encuestas/encuesta-nacional-hogares
</t>
    </r>
    <r>
      <rPr>
        <sz val="11"/>
        <rFont val="Calibri"/>
        <family val="2"/>
        <scheme val="minor"/>
      </rPr>
      <t xml:space="preserve">Información de los boletines oficiales de pensiones de la Institución (IVM, regímenes especiales y RNC) </t>
    </r>
  </si>
  <si>
    <r>
      <t>Al finalizar el año 2023, este in</t>
    </r>
    <r>
      <rPr>
        <sz val="9"/>
        <rFont val="Arial"/>
        <family val="2"/>
      </rPr>
      <t>dicador logra un 34%</t>
    </r>
    <r>
      <rPr>
        <sz val="9"/>
        <color rgb="FF000000"/>
        <rFont val="Arial"/>
        <family val="2"/>
      </rPr>
      <t xml:space="preserve"> lo cual representa un</t>
    </r>
    <r>
      <rPr>
        <sz val="9"/>
        <rFont val="Arial"/>
        <family val="2"/>
      </rPr>
      <t xml:space="preserve"> 87% de cumplimi</t>
    </r>
    <r>
      <rPr>
        <sz val="9"/>
        <color rgb="FF000000"/>
        <rFont val="Arial"/>
        <family val="2"/>
      </rPr>
      <t xml:space="preserve">ento. A continuación, se mencionan las acciones de mayor relevancia desarrolladas por componente:
</t>
    </r>
    <r>
      <rPr>
        <b/>
        <sz val="9"/>
        <color rgb="FF000000"/>
        <rFont val="Arial"/>
        <family val="2"/>
      </rPr>
      <t xml:space="preserve">
Componente Desarrollo de Elementos:
</t>
    </r>
    <r>
      <rPr>
        <sz val="9"/>
        <color rgb="FF000000"/>
        <rFont val="Arial"/>
        <family val="2"/>
      </rPr>
      <t xml:space="preserve">Se retomaron las etapas finales del Instrumento de Programación Local (IPL), donde se ejecutó una prueba de campo del instrumento en el Hospital de Heredia, a partir de la cual se han recolectado aspectos de mejora de los documentos desarrollados y que han sido finalizados en este 2023: 
-Informe de Desarrollo Instrumento de Programación Local. 
-Guía de Trabajo para la Programación Local.
-Herramienta para el Instrumento de Programación Local.
</t>
    </r>
    <r>
      <rPr>
        <b/>
        <sz val="9"/>
        <color rgb="FF000000"/>
        <rFont val="Arial"/>
        <family val="2"/>
      </rPr>
      <t xml:space="preserve">Componente Liderando el Cambio:
</t>
    </r>
    <r>
      <rPr>
        <sz val="9"/>
        <color rgb="FF000000"/>
        <rFont val="Arial"/>
        <family val="2"/>
      </rPr>
      <t xml:space="preserve">- Las acciones se han concentrado en la preparación y ajuste de materiales para sensibilización, comunicación y capacitación, acorde con las nuevas condiciones del Programa; así como en la planificación de estas actividades para ser ejecutadas
- Se han retomado coordinaciones con la Dirección de Comunicación Organizacional para alinear las acciones de comunicación, ajustando un plan conjunto que permita ir comunicando los avances, resultados y otras informaciones a los actores internos y externos.
</t>
    </r>
    <r>
      <rPr>
        <b/>
        <sz val="9"/>
        <color rgb="FF000000"/>
        <rFont val="Arial"/>
        <family val="2"/>
      </rPr>
      <t>Componente Desarrollo de las RIPSS:</t>
    </r>
    <r>
      <rPr>
        <sz val="9"/>
        <color rgb="FF000000"/>
        <rFont val="Arial"/>
        <family val="2"/>
      </rPr>
      <t xml:space="preserve">
- Se han realizado sesiones de trabajo virtuales y presenciales, en las que se revisa el avance y limitaciones de cada uno de los objetivos, metas e indicadores del Plan de Gestión. Asimismo, se realizan observaciones y recomendaciones, que permitan definir acciones de mejora sobre la marcha de la ejecución del Plan. 
-Se han realizado sesiones para analizar las necesidades de financiamiento de actividades del 2024 contenidas en el Plan de Gestión, así como para definir los recursos humanos que se les podría dar a la Redes Integradas de Prestación de Servicios de Salud (RIPSS) de forma prioritaria, a través de plazas de servicios especiales y que puedan apoyar la ejecución del Plan, en vista de que ya no se podría utilizar el mecanismo de sustituciones.
- Se ha acompañado las acciones de rendición de cuentas, tanto a lo interno de la RIPSS, con participación en el Consejo Consultivo, para dar a conocer los alcances del Plan de Gestión y las acciones que se han venido realizado durante el proceso de fortalecimiento de la prestación dentro de esa Red.
-Se dio seguimiento de la ejecución del Proyecto de detección temprana y abordaje oportuno del cáncer gastrointestinal en la Red Integrada de Prestación de Servicios de Salud Huetar Atlántica, en concordancia con la programación del cronograma del Proyecto y del Programa FPSS.
-Se ha continuado con la implementación de la estrategia para el mejoramiento del diagnóstico precoz, que incluye talleres de trabajo para la elaboración de planes locales que permitan el reforzamiento de las Clínicas de Detección Temprana (CDT). No obstante, la implementación de las clínicas no se ha iniciado debido a situaciones prioritarias de atención en la prestación de servicios de salud, lo que ha provocado que su implementación se traslade al 2024.
-Se ha trabajado en forma conjunta con los directores de las Unidades, en la planificación de las acciones para la implementación de la estrategia de tamizaje de cáncer de colon; no obstante, estas acciones planificadas no se han podido ejecutar, dado que la RIPSSHA ha tenido que priorizar otras acciones, enfocadas en la atención de listas de espera, atención de enfermedades emergentes, entre otras, por lo que la implementación se estaría realizando hasta el 2024.
-Se da seguimiento a la ejecución del proyecto, mediante sesiones de trabajo conjuntas con el equipo de la Coordinación Técnica del Cáncer y la Red Integrada de Prestación de Servicios de Salud Huetar Atlántica.
</t>
    </r>
    <r>
      <rPr>
        <b/>
        <sz val="9"/>
        <color theme="4"/>
        <rFont val="Arial"/>
        <family val="2"/>
      </rPr>
      <t>Limitaciones</t>
    </r>
    <r>
      <rPr>
        <sz val="9"/>
        <color rgb="FFC00000"/>
        <rFont val="Arial"/>
        <family val="2"/>
      </rPr>
      <t xml:space="preserve">
</t>
    </r>
    <r>
      <rPr>
        <sz val="9"/>
        <rFont val="Arial"/>
        <family val="2"/>
      </rPr>
      <t xml:space="preserve">-Necesidad de efectuar una revisión y ajuste de los recursos destinados al Programa y el replanteamiento de prioridades de intervención </t>
    </r>
    <r>
      <rPr>
        <sz val="9"/>
        <color rgb="FFC00000"/>
        <rFont val="Arial"/>
        <family val="2"/>
      </rPr>
      <t xml:space="preserve">
</t>
    </r>
    <r>
      <rPr>
        <sz val="9"/>
        <rFont val="Arial"/>
        <family val="2"/>
      </rPr>
      <t xml:space="preserve">-Atención de otros temas emergentes, como lo son las auditorías por parte de la Contraloría General de la Republica, así como la Auditoria Interna  </t>
    </r>
  </si>
  <si>
    <t xml:space="preserve">Se han ejecutado 352,161 millones, lo que representa una subejecución. 
En cuanto a los recursos ejecutados, resalta dentro del Fondo de Fortalecimiento, los recursos trasladados a las unidades para el pago de las sustituciones de funcionarios del Programa a inicios de año, así como los recursos trasladados a la Dirección de Redes Integradas de Prestación de Servicios de Salud Huetar Norte para apoyar la ejecución del Plan de Gestión. Mientras que en la Unidad Programática, resalta las partidas de servicios personales, asociadas a la plaza que pertenece a la Unidad y los viáticos en menor medida.
Estos datos denotan que posterior a la devolución de remanentes del Fondo Especial de los recursos no requeridos, la ejecución presupuestaria se encuentra dentro de los parámetros establecidos como adecuados, aun cuando no se ha procesado la devolución de remanentes de la Unidad Programática 2919. </t>
  </si>
  <si>
    <t>Anexo 2: Cronograma PFPSS con avance a diciembre 2023</t>
  </si>
  <si>
    <t>Al finalizar el año 2023, este indicador logra un 22.5% lo cual representa un 100% de cumplimiento. 
Lo anterior, debido a que se elaboró la documentación del proyecto Construcción de Modelos Predictivos para el Diagnóstico anticipado de Enfermedades Crónicas no Trasmisibles (ECNT), se logró trabajar en la definición del modelo a construir y la preparación del documento del proyecto que corresponde a la Fase 1(12.5%) y Fase 2 (10%), planificadas para su desarrollo en el periodo 2023, la consecución de estas dos fases son la base metodológica para el desarrollo de los modelos de ciencia de datos en el periodo 2024</t>
  </si>
  <si>
    <t>Se han ejecutado 140.836 millones. es relevante indicar que, se tiene programado ₡ 64,000.000,00 colones de presupuesto para el año 2023 (₡142,200 millones para todo el periodo establecido de los modelos), dato suministrado por el Componente Innovación y Salud Digital.</t>
  </si>
  <si>
    <t>Anexo 3:  Documentación Construcción de modelos predictivos</t>
  </si>
  <si>
    <r>
      <t>Según los datos con corte a noviembre 2023, se obtiene un plazo promedio de</t>
    </r>
    <r>
      <rPr>
        <sz val="9"/>
        <rFont val="Arial"/>
        <family val="2"/>
      </rPr>
      <t xml:space="preserve"> espera de 398</t>
    </r>
    <r>
      <rPr>
        <sz val="9"/>
        <color rgb="FF000000"/>
        <rFont val="Arial"/>
        <family val="2"/>
      </rPr>
      <t xml:space="preserve"> días, lo cual representa un </t>
    </r>
    <r>
      <rPr>
        <sz val="9"/>
        <rFont val="Arial"/>
        <family val="2"/>
      </rPr>
      <t>122% de cu</t>
    </r>
    <r>
      <rPr>
        <sz val="9"/>
        <color rgb="FF000000"/>
        <rFont val="Arial"/>
        <family val="2"/>
      </rPr>
      <t xml:space="preserve">mplimiento, siendo esto resultado de la implementación del Proyecto Estratégico. Si bien continua con plazos que superan el año de espera, el comportamiento se ha mantenido con tendencia a la baja desde finales de 2022.
</t>
    </r>
    <r>
      <rPr>
        <sz val="9"/>
        <rFont val="Arial"/>
        <family val="2"/>
      </rPr>
      <t xml:space="preserve">
Este indicador presenta un sobre cumplimiento, debido a la implementación del proyecto en las siete Redes Integradas de Prestación de Servicios de Salud (Chorotega, Brunca, Central Norte, Huetar Atlántica, Pacifico Central, Huetar Norte y Central Sur). De manera que, se contó con la aprobación de 102 iniciativas de cirugías, abarcando 13 especialidades quirúrgicas. Logrando, según los avances de producción 20.635 atenciones en 2023
</t>
    </r>
    <r>
      <rPr>
        <sz val="9"/>
        <color rgb="FF000000"/>
        <rFont val="Arial"/>
        <family val="2"/>
      </rPr>
      <t xml:space="preserve">
</t>
    </r>
    <r>
      <rPr>
        <b/>
        <sz val="9"/>
        <color theme="4"/>
        <rFont val="Arial"/>
        <family val="2"/>
      </rPr>
      <t xml:space="preserve">Limitaciones 
</t>
    </r>
    <r>
      <rPr>
        <sz val="9"/>
        <rFont val="Arial"/>
        <family val="2"/>
      </rPr>
      <t xml:space="preserve">-Se remite el dato al corte de noviembre 2023, dejándolo sujeto a cambios una vez se cuente con el dato definitivo. Se espera que con la implementación de los Dashboards, la obtención de la información se agilice, siendo que se dispondrá en tiempo real de los datos. </t>
    </r>
  </si>
  <si>
    <t xml:space="preserve">Se han ejecutado 13,764 millones, lo que representa una sobre ejecución. Los datos mencionados se realizan según los controles de la Unidad Técnica de Lista de Espera, respecto a los controles presupuestarios que se han asignado.
Es importante mencionar que, para las metas de la Unidad Técnica de Lista de Espera, se asigna un presupuesto global, el cual no está dividido por indicadores. </t>
  </si>
  <si>
    <t>Anexo 4: Base de datos C. Ambulatoria</t>
  </si>
  <si>
    <r>
      <t>Según los datos con corte a noviembre 2023, se obtiene un plazo promedio de e</t>
    </r>
    <r>
      <rPr>
        <sz val="9"/>
        <rFont val="Arial"/>
        <family val="2"/>
      </rPr>
      <t>spera de 175 día</t>
    </r>
    <r>
      <rPr>
        <sz val="9"/>
        <color rgb="FF000000"/>
        <rFont val="Arial"/>
        <family val="2"/>
      </rPr>
      <t xml:space="preserve">s, lo cual representa un </t>
    </r>
    <r>
      <rPr>
        <sz val="9"/>
        <rFont val="Arial"/>
        <family val="2"/>
      </rPr>
      <t>126% de cumplimiento, sie</t>
    </r>
    <r>
      <rPr>
        <sz val="9"/>
        <color rgb="FF000000"/>
        <rFont val="Arial"/>
        <family val="2"/>
      </rPr>
      <t>ndo esto resultado de la implementación del Proyecto Estratégico, colaboración que ha mantenido la Clínica Oftalmológica con la solución de casos del territorio Nacional. El comportamiento del plazo promedio de espera para cirugía de catarata se ha mantenido a la baja, resultando en una reducción de 100 días en comparación al finalizar el año 2022
Este indicador presenta un sobre cumplimiento, debido a que los establecimientos se han enfocado en solicitar jornadas en aquellas especialidades con mayores rezagos y criticidad, tal es el caso de oftalmología, la cual fue de las especialidades con mayor afectación posterior a la pandemia. Según el control de las jornadas aprobadas al 13 diciembre 2023, se tienen activos 12 jornadas de producción en Oftalmología, logrando una</t>
    </r>
    <r>
      <rPr>
        <sz val="9"/>
        <rFont val="Arial"/>
        <family val="2"/>
      </rPr>
      <t xml:space="preserve"> producción de 7.975 </t>
    </r>
    <r>
      <rPr>
        <sz val="9"/>
        <color rgb="FF000000"/>
        <rFont val="Arial"/>
        <family val="2"/>
      </rPr>
      <t xml:space="preserve">cirugías en tiempo extraordinario, que en conjunto con los esfuerzos de atención de listas en jornada ordinaria han llevado a la resolución de casos más antiguos de listas de espera que conlleva a la sostenida disminución de los plazos. 
</t>
    </r>
    <r>
      <rPr>
        <b/>
        <sz val="9"/>
        <color theme="4"/>
        <rFont val="Arial"/>
        <family val="2"/>
      </rPr>
      <t xml:space="preserve">Limitaciones </t>
    </r>
    <r>
      <rPr>
        <sz val="9"/>
        <color rgb="FF000000"/>
        <rFont val="Arial"/>
        <family val="2"/>
      </rPr>
      <t xml:space="preserve">
-Se remite el dato al corte de noviembre 2023, dejándolo sujeto a cambios una vez se cuente con el dato definitivo. Se espera que con la implementación de los Dashboards, la obtención de la información se agilice, siendo que se dispondrá en tiempo real de los datos. </t>
    </r>
  </si>
  <si>
    <t xml:space="preserve">Se han ejecutado 5,198 millones, lo que representa una sobre ejecución. Los datos mencionados se realizan según los controles de la Unidad Técnica de Lista de Espera, respecto a los controles presupuestarios que se han asignado.
Es importante mencionar que, para las metas de la Unidad Técnica de Lista de Espera, se asigna un presupuesto global, el cual no está dividido por indicadores. </t>
  </si>
  <si>
    <t>Anexo 5: Base de datos C. Catarata</t>
  </si>
  <si>
    <r>
      <t>Según los datos con c</t>
    </r>
    <r>
      <rPr>
        <sz val="9"/>
        <rFont val="Arial"/>
        <family val="2"/>
      </rPr>
      <t xml:space="preserve">orte a noviembre 2023, el plazo promedio para la realización de un ultrasonido fue de 230 días, lo que representa un 87% de cumplimiento. </t>
    </r>
    <r>
      <rPr>
        <sz val="9"/>
        <color rgb="FF000000"/>
        <rFont val="Arial"/>
        <family val="2"/>
      </rPr>
      <t xml:space="preserve">
Si bien este ha sido de los puntos álgidos de las listas los últimos años, gracias a las diferentes estrategias que se han llevado a cabo, como la implementación de Proyecto Estratégico, la declaratoria de emergencia y la priorización del procedimientos en la “</t>
    </r>
    <r>
      <rPr>
        <i/>
        <sz val="9"/>
        <color rgb="FF000000"/>
        <rFont val="Arial"/>
        <family val="2"/>
      </rPr>
      <t>Ruta para avanzar en la gestión de las listas de espera y en la gestión del recurso humano especializado en salud</t>
    </r>
    <r>
      <rPr>
        <sz val="9"/>
        <color rgb="FF000000"/>
        <rFont val="Arial"/>
        <family val="2"/>
      </rPr>
      <t xml:space="preserve">”, la cual que establece acciones dirigidas a reducir las listas de espera y mejorar la atención de las necesidades de salud de las personas, las acciones son mantener la instauración de jornadas de producción bajo el marco del Plan Nacional de Atención Oportuna a las Personas, siendo que durante el 2023 se desarrollaron 28 proyectos de ultrasonidos, con la participación de siete áreas de salud y 18 hospitales incluidos nacionales y especializados, logrando una producción y resolución de 40.798 ultrasonidos
</t>
    </r>
    <r>
      <rPr>
        <b/>
        <sz val="9"/>
        <color theme="4"/>
        <rFont val="Arial"/>
        <family val="2"/>
      </rPr>
      <t xml:space="preserve">Limitaciones </t>
    </r>
    <r>
      <rPr>
        <sz val="9"/>
        <color rgb="FF000000"/>
        <rFont val="Arial"/>
        <family val="2"/>
      </rPr>
      <t xml:space="preserve">
-Muchos de los proyectos que venían desarrollando tenían fecha de caducidad en el primer cuatrimestre 2023, consecuentemente los centros debieron realizar y presentar nuevas solicitudes de prorroga o inclusión de jornadas. Estas fechas son históricamente solicitadas por los funcionaros para mayor disfrute de vacaciones, vacaciones profilácticas e inclusive incapacidades por sobrecarga laboral. 
-Fuga de especialistas, en los últimos años, se han reportado un aumento en la salida de profesionales especialistas, siendo de mayor en áreas como radiología, ortopedia, dermatología, otras. Lo anterior impacta la disponibilidad de citas, cirugías y procedimientos que puede realizar la Institución, así como el personal en Jornadas de Producción. 
-Algunos gremios como ortopedia, radiología y optometría reclaman las opciones de pago y solicitan opciones más atractivas de pago de procedimientos para participar en jornadas de producción.  </t>
    </r>
  </si>
  <si>
    <t xml:space="preserve">Se han ejecutado 963.821  millones, lo que representa una sub ejecución. Los datos mencionados se realizan según los controles de la Unidad Técnica de Lista de Espera, respecto a los controles presupuestarios que se han asignado.
Es importante mencionar que, para las metas de la Unidad Técnica de Lista de Espera, se asigna un presupuesto global, el cual no está dividido por indicadores. </t>
  </si>
  <si>
    <t xml:space="preserve">Anexo 6: Base de datos Ultrasonidos </t>
  </si>
  <si>
    <r>
      <t xml:space="preserve">Según los datos para corte </t>
    </r>
    <r>
      <rPr>
        <sz val="9"/>
        <rFont val="Arial"/>
        <family val="2"/>
      </rPr>
      <t>de noviembre 2023</t>
    </r>
    <r>
      <rPr>
        <sz val="9"/>
        <color rgb="FF000000"/>
        <rFont val="Arial"/>
        <family val="2"/>
      </rPr>
      <t xml:space="preserve"> plazo promedio para la realización endoscopias altas se logra </t>
    </r>
    <r>
      <rPr>
        <sz val="9"/>
        <rFont val="Arial"/>
        <family val="2"/>
      </rPr>
      <t>146 días, lo que representa un 123% de cumpl</t>
    </r>
    <r>
      <rPr>
        <sz val="9"/>
        <color rgb="FF000000"/>
        <rFont val="Arial"/>
        <family val="2"/>
      </rPr>
      <t xml:space="preserve">imiento. Si bien este indicador al igual que los Ultrasonidos, ha sido de los puntos álgidos de las listas los últimos años, gracias a la implementación de las diferentes estrategias que se han llevado a cabo, como la implementación de Proyecto Estratégico 2021-2023, se ha cumplido la meta. 
El sobre cumplimiento de la meta es producto de la instauración de jornadas de producción bajo el marco del Plan Nacional de Atención Oportuna a las personas, siendo que durante el 2023 se desarrollaron 11 proyectos de gastroscopías, con la participación de 11 hospitales incluidos nacionales y regionales, logrando una producción y resolución de 5.893 gastroscopías. 
</t>
    </r>
    <r>
      <rPr>
        <b/>
        <sz val="9"/>
        <color theme="4"/>
        <rFont val="Arial"/>
        <family val="2"/>
      </rPr>
      <t>Limitaciones</t>
    </r>
    <r>
      <rPr>
        <sz val="9"/>
        <color rgb="FF000000"/>
        <rFont val="Arial"/>
        <family val="2"/>
      </rPr>
      <t xml:space="preserve"> 
-Muchos de los proyectos que venían desarrollando tenían fecha de caducidad en el primer cuatrimestre 2023, consecuentemente los centros debieron realizar y presentar nuevas solicitudes de prorroga o inclusión de jornadas. Estas fechas son históricamente solicitadas por los funcionaros para mayor disfrute de vacaciones, vacaciones profilácticas e inclusive incapacidades por sobrecarga laboral. 
-Fuga de especialistas, en los últimos años, se han reportado un aumento en la salida de profesionales especialistas, siendo de mayor en áreas como radiología, ortopedia, dermatología, otras. Lo anterior impacta la disponibilidad de citas, cirugías y procedimientos que puede realizar la Institución, así como el personal en Jornadas de Producción. 
-Algunos gremios como ortopedia, radiología y optometría reclaman las opciones de pago y solicitan opciones más atractivas de pago de procedimientos para participar en jornadas de producción.  </t>
    </r>
  </si>
  <si>
    <t xml:space="preserve">Se han ejecutado 139.166 millones, lo que representa una sub ejecución. Los datos mencionados se realizan según los controles de la Unidad Técnica de Lista de Espera, respecto a los controles presupuestarios que se han asignado.
Es importante mencionar que, para las metas de la Unidad Técnica de Lista de Espera, se asigna un presupuesto global, el cual no está dividido por indicadores. </t>
  </si>
  <si>
    <t xml:space="preserve">Anexo 7: Base de datos Ultrasonidos </t>
  </si>
  <si>
    <r>
      <t>Al finalizar el año 2023, este proyecto</t>
    </r>
    <r>
      <rPr>
        <sz val="9"/>
        <rFont val="Arial"/>
        <family val="2"/>
      </rPr>
      <t xml:space="preserve"> logra un 89%</t>
    </r>
    <r>
      <rPr>
        <sz val="9"/>
        <color rgb="FF000000"/>
        <rFont val="Arial"/>
        <family val="2"/>
      </rPr>
      <t xml:space="preserve"> de avance de la obra, lo que representa un cumplimiento de </t>
    </r>
    <r>
      <rPr>
        <sz val="9"/>
        <rFont val="Arial"/>
        <family val="2"/>
      </rPr>
      <t>99%</t>
    </r>
    <r>
      <rPr>
        <sz val="9"/>
        <color rgb="FF000000"/>
        <rFont val="Arial"/>
        <family val="2"/>
      </rPr>
      <t xml:space="preserve">
Características del proyecto: 
Área: 74.759 m2
Costo total estimado: ¢158.020 millones. (incluye reajustes de precio)
Monto ejecutado en el 2023: ¢59.841 millones.
El detalle de las actividades actualmente finalizadas y en ejecución: 
Actividad 1: 100% finalizado el traslado de líneas de media tensión del Instituto Costarricense de Electricidad (ICE). 
Actividad 2: 100% finalizado el traslado de tubería de agua potable de Acueductos y Alcantarillados (AyA).
Actividad 3: 100% en cuanto al movimiento de tierras.
Actividad 4: 100% colocación de tubería para evacuación pluvial y efluente de planta de tratamiento de aguas residuales hacia el Río Barranca.
Actividad 5: 72% en la construcción general del Hospital 
Actividad 6: 91% en la colocación de tuberías internas pluviales y sanitarias. 
Actividad 7: 100% en cuanto a la Planta de Tratamiento de Agua Residuales  
Actividad 8: 99.99% construcción de obra gris. 
</t>
    </r>
    <r>
      <rPr>
        <b/>
        <sz val="9"/>
        <color theme="4"/>
        <rFont val="Arial"/>
        <family val="2"/>
      </rPr>
      <t xml:space="preserve">Limitaciones: </t>
    </r>
    <r>
      <rPr>
        <sz val="9"/>
        <color rgb="FF000000"/>
        <rFont val="Arial"/>
        <family val="2"/>
      </rPr>
      <t xml:space="preserve">
-Cierre de accesos al terreno del proyecto por manifestación de vecinos, debido a molestia con la Municipalidad de Puntarenas por la no ejecución de trabajos en alcantarillado pluvial, a raíz de la situación, se llevó a cabo reunión con la Municipalidad y el CONAVI y dentro de los acuerdos propuestos se estableció que el CONAVI inicie trabajos para solución del alcantarillado pluvial en diciembre 2023 y concluya en enero 2024, mientras la Municipalidad iniciaría las obras en febrero 2024. 
- A pesar de que el cabezal de descarga construido para el proyecto se encuentra ubicado en el punto consignado en el permiso de vertido, la Dirección de Agua del Ministerio de Ambiente y Energía, solicitó presentar propuesta de traslado del punto de desfogue de la planta de tratamiento del proyecto. La resolución con la aprobación de la reubicación del punto se recibió el 06 de diciembre de 2023, durante este tiempo los trabajos en dicho sector estuvieron detenidos, lo cual impactó negativamente en el avance del proyecto.</t>
    </r>
  </si>
  <si>
    <r>
      <t xml:space="preserve">Se han </t>
    </r>
    <r>
      <rPr>
        <sz val="9"/>
        <rFont val="Arial"/>
        <family val="2"/>
      </rPr>
      <t>ejecutado ¢59.841</t>
    </r>
    <r>
      <rPr>
        <sz val="9"/>
        <color rgb="FF000000"/>
        <rFont val="Arial"/>
        <family val="2"/>
      </rPr>
      <t xml:space="preserve"> millones, lo que representa una subejecución. Se realizarán los ajustes y movimientos contables correspondientes y las previsiones de recursos financieros para el 2024</t>
    </r>
  </si>
  <si>
    <t xml:space="preserve">Anexo 8: Sistema de Proyectos de Inversión y Tecnologías (SPIT). </t>
  </si>
  <si>
    <r>
      <t>Al finalizar el año 2023, este pro</t>
    </r>
    <r>
      <rPr>
        <sz val="9"/>
        <rFont val="Arial"/>
        <family val="2"/>
      </rPr>
      <t>yecto logra un 20%</t>
    </r>
    <r>
      <rPr>
        <sz val="9"/>
        <color rgb="FF000000"/>
        <rFont val="Arial"/>
        <family val="2"/>
      </rPr>
      <t xml:space="preserve"> de avance de la obra, lo que representa un cumplimiento de</t>
    </r>
    <r>
      <rPr>
        <sz val="9"/>
        <rFont val="Arial"/>
        <family val="2"/>
      </rPr>
      <t xml:space="preserve"> 200%</t>
    </r>
    <r>
      <rPr>
        <sz val="9"/>
        <color rgb="FF000000"/>
        <rFont val="Arial"/>
        <family val="2"/>
      </rPr>
      <t xml:space="preserve">
Características del proyecto: 
Área: 10.694 m2
Costo estimado: ¢12.007 millones.
Monto ejecutado en el 2023: ¢571,3 millones.
Se logró avanzar en excavaciones (movimiento de tierras) para los niveles de fundaciones y en el armado y colado de placas, vigas de fundación y columnas. Asimismo dentro de la modalidad de ejecución del proyecto, se realizaron las siguientes mejoras:
-Se optimizó el emplazamiento y el manejo de las curvas de nivel del proyecto.
-Reducción de los niveles de corte y relleno del proyecto mediante la optimización de terrazas.
-Reducción de las cargas sobre el talud ubicado en el sector este, acercando los edificios de mayor tamaño hacia la colindancia noroeste del terreno.
-Se soluciona la alternativa de parqueos que permite la eliminación de estacionamiento subterráneo y las obras de infraestructura asociadas.
-Se mejoraron los flujos de acceso peatonal y vehicular, mediante la sectorización de ingreso de cada uno de estos y la incorporación de una plaza para el acceso peatonal.
-Se respetan las relaciones funcionales establecidas en la propuesta original.
-Se incorporó una propuesta de funcionamiento basado en la proyección de un sistema estructural tipo dual (con marcos y muros de concreto reforzado), establecido en un sistema de cerramiento y paredes internas en material liviano.
-Se optimizó los flujos operativos, mediante la inclusión de un esquema de circulaciones no restringidas, restringida y semirrestringidas.
-Se optimizó los módulos (módulo de mantenimiento, módulo de centro de acopio y módulo de transportes) que componen el proyecto.
-Se realizó la estandarización de recintos y adaptación a los nuevos modelos de prestación de servicios.
-Se lograron mejoras en acabados y sistemas electromecánicos.
</t>
    </r>
    <r>
      <rPr>
        <b/>
        <sz val="9"/>
        <color theme="4"/>
        <rFont val="Arial"/>
        <family val="2"/>
      </rPr>
      <t xml:space="preserve">
</t>
    </r>
    <r>
      <rPr>
        <sz val="9"/>
        <rFont val="Arial"/>
        <family val="2"/>
      </rPr>
      <t>El sobre cumplimiento, se da debido al  modelo “fast track” que ejecuta el proyecto, lo cual permitió que el contratista haya avanzado en la etapa constructiva mientras se realizaban actividades como revisión de planos y la gestión de permisos ante las instituciones revisoras a través del APC del CFIA.
Adicionalmente, el contratista implementó la ampliación de los horarios de trabajo los días sábados y domingos, lo que ha permitido avanzar de una mejor manera; de igual forma implementando una bancada de prefabricación de vigas de entrepiso, con lo que ha logrado adelantar actividades durante el proceso de excavación, armado y colado de placas de fundación y columnas, ya que mientras estas actividades se realizan, en otro sitio del proyecto se trabaja en el armado y colado de dichas vigas, las cuales una vez desmoldadas se estiban hasta su utilización, con lo que ha logrado reducir los tiempos de encofrado, armado y colado de estas mismas vigas en el edificio propiamente, ya que cada vez que estas son requeridas, solamente se realiza el montaje con la grúa en vez de realizar todo el proceso.</t>
    </r>
  </si>
  <si>
    <t xml:space="preserve">Se han ejecutado ¢571,3 millones, lo que representa una sobre ejecución, esto debido al ajuste en la modalidad de su ejecución, al incluirse el diseño como parte del Ítem 1.2 Propuesta final de ingeniería de valor,  por lo que no se tenía certeza de los montos reales asociados a este proceso y a las mejoras implementadas en función de la normativa vigente y los nuevos procesos de estandarización. Como medida correctiva se realizarán los ajustes y movimientos contables correspondientes y las previsiones de recursos financieros para el 2024. </t>
  </si>
  <si>
    <t xml:space="preserve">Anexo 9: Sistema de Proyectos de Inversión y Tecnologías (SPIT). </t>
  </si>
  <si>
    <r>
      <t>Al finalizar el añ</t>
    </r>
    <r>
      <rPr>
        <sz val="9"/>
        <rFont val="Arial"/>
        <family val="2"/>
      </rPr>
      <t>o 2023, este proyecto logra un 97%</t>
    </r>
    <r>
      <rPr>
        <sz val="9"/>
        <color rgb="FF000000"/>
        <rFont val="Arial"/>
        <family val="2"/>
      </rPr>
      <t xml:space="preserve"> de avance de la obra, lo que representa un cumplimiento de </t>
    </r>
    <r>
      <rPr>
        <sz val="9"/>
        <rFont val="Arial"/>
        <family val="2"/>
      </rPr>
      <t>97%</t>
    </r>
    <r>
      <rPr>
        <sz val="9"/>
        <color rgb="FF000000"/>
        <rFont val="Arial"/>
        <family val="2"/>
      </rPr>
      <t xml:space="preserve">
Características del proyecto: 
Área: 18.500 m2
Costo estimado: ¢24.578 millones.
Monto ejecutado en el 2023: ¢13.993 millones
Se llevaron a cabo las siguientes actividades:
-Se concluyó el cerramiento de la estructura metálica de la escalera de emergencia este (confección de barandas, estructura para el cerramiento de láminas perforadas, cerramiento lateral). 
-Se concluyó con la instalación de paredes divisorias livianas en todos los pisos. 
-Se avanzó en la instalación de muebles de puestos monoplaza y demás mobiliario, entre los niveles 13 y 8, así como en la zona de semisótano. -
-Se continúan con los trabajos de instalaciones electromecánicas previo al cierre de cielos rasos, en especial en piso 13 y semi sótano. 
-Se avanzó en la instalación de equipos de aire acondicionado en cielos. 
-Se concluyó con el proceso de restauración de los pisos de madera del piso 9. 
-Se avanzó en la zona exterior oeste.
</t>
    </r>
    <r>
      <rPr>
        <b/>
        <sz val="9"/>
        <color theme="4"/>
        <rFont val="Arial"/>
        <family val="2"/>
      </rPr>
      <t xml:space="preserve">
Limitaciones: 
</t>
    </r>
    <r>
      <rPr>
        <sz val="9"/>
        <rFont val="Arial"/>
        <family val="2"/>
      </rPr>
      <t xml:space="preserve">-Desfase del cronograma debido a que el proyecto requirió de una prórroga de 17 semanas de su plazo original, para atender las modificaciones en las distribuciones espaciales a fin de ajustarlo a la implementación de la modalidad de teletrabajo y ajustes por la afectación en la intervención estructural en los ductos de elevadores originales, esta variación se debió a aspectos de naturaleza imprevisible durante la ejecución de la construcción.
-Hubo un error en el diseño por parte del contratista puntualmente en lo referido a la cantidad de reforzamiento estructural con fibras de carbono en muchos de los elementos intervenidos; motivo por el cual se estableció cronograma con el impacto de dicha actividad y un plan correctivo. Así mismo se le dio seguimiento al cronograma de ejecución de estas obras semana a semana, adicional a esto se asignaron recursos específicos para la inspección de estos detalles tanto en la disciplina estructural como en la electromecánica. </t>
    </r>
  </si>
  <si>
    <r>
      <rPr>
        <sz val="9"/>
        <rFont val="Arial"/>
        <family val="2"/>
      </rPr>
      <t>Se han ejecutado 13.992 millones, lo que</t>
    </r>
    <r>
      <rPr>
        <sz val="9"/>
        <color rgb="FF000000"/>
        <rFont val="Arial"/>
        <family val="2"/>
      </rPr>
      <t xml:space="preserve"> representa una subejecución. Se encuentran en trámite facturas por pagar según compromisos y avances logrados a la fecha. Como medida correctiva se continuará en el 2024, con la gestión de pagos de los compromisos con el contratista.</t>
    </r>
  </si>
  <si>
    <t xml:space="preserve">Anexo 10: Sistema de Proyectos de Inversión y Tecnologías (SPIT). </t>
  </si>
  <si>
    <r>
      <t>Al finalizar el año 2023, est</t>
    </r>
    <r>
      <rPr>
        <sz val="9"/>
        <rFont val="Arial"/>
        <family val="2"/>
      </rPr>
      <t>e proyecto logra un 10.18%</t>
    </r>
    <r>
      <rPr>
        <sz val="9"/>
        <color theme="1"/>
        <rFont val="Arial"/>
        <family val="2"/>
      </rPr>
      <t xml:space="preserve"> de avance de la obra, lo que representa un cumplimiento de </t>
    </r>
    <r>
      <rPr>
        <sz val="9"/>
        <rFont val="Arial"/>
        <family val="2"/>
      </rPr>
      <t>84.83%</t>
    </r>
    <r>
      <rPr>
        <sz val="9"/>
        <color rgb="FFFF0000"/>
        <rFont val="Arial"/>
        <family val="2"/>
      </rPr>
      <t xml:space="preserve">
</t>
    </r>
    <r>
      <rPr>
        <sz val="9"/>
        <rFont val="Arial"/>
        <family val="2"/>
      </rPr>
      <t xml:space="preserve">
Características del proyecto: 
Área del terreno: 190.000 m2
</t>
    </r>
    <r>
      <rPr>
        <b/>
        <sz val="9"/>
        <rFont val="Arial"/>
        <family val="2"/>
      </rPr>
      <t>Preinversión (Perfil, prefactibilidad, factibilidad): 5.18%</t>
    </r>
    <r>
      <rPr>
        <sz val="9"/>
        <rFont val="Arial"/>
        <family val="2"/>
      </rPr>
      <t xml:space="preserve"> respecto a la situación actual del estudio de Preinversión para el Nuevo Hospital Dr. Tony Facio Castro, no se ha logrado integrar el apartado del análisis técnico del estudio de Preinversión, debido a que el Programa Funcional del Nuevo Hospital de Limón aún se encuentra en proceso de revisión y validación, además la estimación preliminar de áreas, costos y plazos también se encuentran a la espera de la finalización de dicha revisión y validación para poder dar inicio al proceso de elaboración de estas estimaciones, lo cual ocasiona que a su vez se postergue el inicio tanto de la evaluación financiera como de la evaluación económica social. Es importante mencionar que el insumo de la estimación preliminar de costos, áreas y plazos (actualizado) es fundamental para lograr realizar una adecuada proyección de los flujos de efectivo del proyecto, no obstante, se logró avanzar con el apartado legal administrativo y de riesgos. La elaboración del apartado de evaluación financiera y económico-social contaba con una programación máxima del 14 de diciembre y 22 de diciembre de 2023 respectivamente, sin embargo, estas fechas sufrieron un atraso porque aún no se cuenta con el insumo de la estimación preliminar de áreas, costos y de plazos, fundamental para elaborar dichas evaluaciones. 
</t>
    </r>
    <r>
      <rPr>
        <b/>
        <sz val="9"/>
        <rFont val="Arial"/>
        <family val="2"/>
      </rPr>
      <t xml:space="preserve">
Adquisición del terreno: 5%</t>
    </r>
    <r>
      <rPr>
        <sz val="9"/>
        <rFont val="Arial"/>
        <family val="2"/>
      </rPr>
      <t xml:space="preserve"> el proceso de expropiación del terreno para el proyecto del nuevo Hospital Tony Facio, Limón, se realizó conforme al cronograma propuesto, con la toma en posesión el 10 de mayo de 2023. El proceso en sede judicial sigue su curso, por parte de la Dirección Jurídica de la CCSS, con el objetivo de determinar el monto final de la indemnización y la inscripción del terreno a nombre de la CCSS. Se recibió el informe pericial solicitado por el Juzgado, la Administración emitió observaciones al documento en oficio GIT-DAI-2531-2023, siendo este último el movimiento final en el expediente 22-002280-1028-CA-9.
</t>
    </r>
    <r>
      <rPr>
        <b/>
        <sz val="9"/>
        <color theme="4"/>
        <rFont val="Arial"/>
        <family val="2"/>
      </rPr>
      <t xml:space="preserve">
Limitaciones 
</t>
    </r>
    <r>
      <rPr>
        <sz val="9"/>
        <rFont val="Arial"/>
        <family val="2"/>
      </rPr>
      <t xml:space="preserve">-Se encuentra pendiente la integración del apartado del análisis técnico del estudio de Preinversión, dado que el Programa Funcional del Nuevo Hospital de Limón aún se  encuentra en proceso de revisión y validación. 
-Se encuentra a la espera de finalización la estimación preliminar de áreas, costos y plazos. 
-Se encuentra pendiente la evaluación financiera, así como de la evaluación económica social
</t>
    </r>
  </si>
  <si>
    <t>N/A</t>
  </si>
  <si>
    <t>Para el 2023 no se asignaron recursos presupuestarios para el pago del terreno del nuevo Hospital de Limón, dado que la ejecución presupuestaria se llevó a cabo en el 2022</t>
  </si>
  <si>
    <t xml:space="preserve">Anexo 11: Sistema de Proyectos de Inversión y Tecnologías (SPIT). </t>
  </si>
  <si>
    <t>Presupuesto anual                         (en colones ¢)</t>
  </si>
  <si>
    <t>DESVÍO MARIA AGUILAR Y EXTENSIÓN ASERRÍ
•	Finalizó el Periodo para la Notificación de Defecto. Se entregó el certificado de cumplimiento, la certificación final y el finiquito con lo que se cierra el contrato.
REDES ZONA SUR
•	Finalizó la ejecución y se entregó el Certificado de Recepción de Obra, luego de lo cual inicio el Periodo para la Notificación de Defecto que es de un año.
DESVÍO DE COLECTOR TIRIBÍ
•	Finalizó la ejecución y se entregó el Certificado de Recepción de Obra, luego de lo cual inicio el Periodo para la Notificación de Defecto que es de un año.
COMECO
•	Se continúo con la ejecución, sin embargo debido a imprevistos, fue necesario hacer ajustes en los diseños de las obras de protección para la tubería ubicada en la márgenes de los ríos, resultando en que la fecha de finalización de las obras de la Línea 1 se extienda hasta diciembre 2024 y que no se logré la menta de avance prevista. Además la Línea 2 no se logró finalizar en el 2023 según lo programado, debido demoras no atribuibles al Contratista en la importación de insumos para la ejecución de las obras mediante el proceso de CIPP. Siendo estas las principales razones por las que no se alcanza la meta prevista</t>
  </si>
  <si>
    <t>2023: Fuente:  
       BID: ₡2.855.548.680      BNCR: ₡5.352.734.990               AyA: ₡7.802.056.560  
  Total: ₡16.010.340.230</t>
  </si>
  <si>
    <t xml:space="preserve">2023: Fuente: 
 BID: ₡2,783,902,905.70  
BNCR: ₡9,158,408,986.59 
AYA: ₡ 7,083,315,181.69 
 Total: ₡19,025,627,073.98 
</t>
  </si>
  <si>
    <r>
      <t xml:space="preserve">Se finaliza el año 2023 con una ejecución de 118.83% del presupuesto programado en el Plan Nacional de Desarrollo vrs el presupuesto actual del Proyecto Mejoramiento Ambiental, los cuales se desglosan por fuente de financiamiento de la siguiente manera: 
</t>
    </r>
    <r>
      <rPr>
        <b/>
        <sz val="9"/>
        <color rgb="FF000000"/>
        <rFont val="Arial"/>
        <family val="2"/>
      </rPr>
      <t xml:space="preserve">Fondos BID: </t>
    </r>
    <r>
      <rPr>
        <sz val="9"/>
        <color rgb="FF000000"/>
        <rFont val="Arial"/>
        <family val="2"/>
      </rPr>
      <t xml:space="preserve">fueron ejecutados en un 97.49% de lo estimado para el 2023, cumpliendo con los pagos de las estimaciones de obra, reclamo de impuestos, transacción amigable de las obras:  Desvío María Aguilar  y Extensión Aserrí, Desvío Tiribí, Redes Zona Sur
</t>
    </r>
    <r>
      <rPr>
        <b/>
        <sz val="9"/>
        <color rgb="FF000000"/>
        <rFont val="Arial"/>
        <family val="2"/>
      </rPr>
      <t xml:space="preserve">Fondos BNCR: </t>
    </r>
    <r>
      <rPr>
        <sz val="9"/>
        <color rgb="FF000000"/>
        <rFont val="Arial"/>
        <family val="2"/>
      </rPr>
      <t xml:space="preserve"> se tuvo una sobre ejecución de un 171.10%,  la cual obedece a diferencias generadas entre el avance financiero programado versus el avance  financiero real obtenido por el Contratista en su ejecución de las obras de ambas líneas del Contrato Construcción y mejoras de colectores y subcolectores en las cuencas Rivera, Torres, Maria Aguilar y Tiribi, (COMECO) (licitación pública internacional 2019LI-000011-PRI). Adicionalmente este es un proyecto que se trasciende de Planes Nacional de Desarrollo anteriores por lo que las subejecuciones del año 2022, se trasladan para el año 2023.
</t>
    </r>
    <r>
      <rPr>
        <b/>
        <sz val="9"/>
        <color rgb="FF000000"/>
        <rFont val="Arial"/>
        <family val="2"/>
      </rPr>
      <t>Fondos AYA:</t>
    </r>
    <r>
      <rPr>
        <sz val="9"/>
        <color rgb="FF000000"/>
        <rFont val="Arial"/>
        <family val="2"/>
      </rPr>
      <t xml:space="preserve"> fueron ejecutados en un 90.79% del monto estimado para el 2023 y que obedece a la gestión administrativa del Proyecto Mejoramiento Ambiental. </t>
    </r>
  </si>
  <si>
    <t>Control de avance del proyecto
Información de Ejecución Presupuestaria extraída del Sistema SIFS el día 08 de enero 2024, donde se agrupan todas las transacciones financieras realizadas por la Unidad Ejecutora PAPS de durante el Periodo 2023.</t>
  </si>
  <si>
    <t>9 Programa de agua potable para comunidades indígenas</t>
  </si>
  <si>
    <t>C5. Porcentaje de avance del programa de agua potable para comunidades indígenas.</t>
  </si>
  <si>
    <t>Se concluye el sistema de acueducto para la comunidad de Puente Salitre. 
Se avanza en la colocación de la tubería de conducción y distribución en la comunidad de Gavilán. 
Se presenta problemas con un lote en la comunidad de Vista de Mar, por esto se decide iniciar las obras en la comunidad de Caña Blanca, en la cual se avanza en la colocación de tubería.</t>
  </si>
  <si>
    <t xml:space="preserve">2023: ₡197.000.000 </t>
  </si>
  <si>
    <t>AyA   Programa presupuestario Programa 3 Inversión</t>
  </si>
  <si>
    <t xml:space="preserve">La mayor afectación en la ejecución presupuestaria corresponde a la entrada en vigencia de la Ley general de contratación publica, la cual indica que la compras se deben de tramitar de forma conjunta por toda la institución, la agrupación de las necesidades de las unidades afecto el tiempo estimado de las compras. Además por el cumplimiento de los requisitos de la ley también se retrasa el tramite de la contracción la acometida eléctrica de la comunidad de Zapatón. </t>
  </si>
  <si>
    <t>Informe de avance y cronograma de los proyectos.
Sistema SAP</t>
  </si>
  <si>
    <t>Instituto Costarricense de Acueductos y Alcantarillados (AyA). Subgerencia Sistemas Delegados. UEN Administración de Proyectos</t>
  </si>
  <si>
    <t>C1. Porcentaje acumulado de población cubierta con servicio de agua clorada abastecida por ASADAS.</t>
  </si>
  <si>
    <t xml:space="preserve">Se concluye que las estimaciones realizadas durante el año de atender diversas comunidades que estaban sin cloración se superó. 
Se avanza en dotar a las comunidades de equipos acorde a sus necesidades. Esto se ha realizado con solo una persona, si hubiese más personas podría avanzar mucho más el indicador.
Se incluirá en el Plan de Trabajo una pequeña modificación, ya que se puede apuntar a mayores resultados. </t>
  </si>
  <si>
    <t xml:space="preserve">2023: ₡75.000.000
</t>
  </si>
  <si>
    <t xml:space="preserve">Fuente:                      AyA Programa Presupuestario   Operación, Mantenimiento y Comercialización de Acueducto AyA            </t>
  </si>
  <si>
    <t>La mayor afectación en la ejecución presupuestaria corresponde a la entrada en vigencia de la Ley general de contratación publica, en este caso se tienen compras por demandas y se arman a partir de tubería incluso equipos funcionales. No se compró equipo por las dificultades indicadas al tenor de la nueva ley.</t>
  </si>
  <si>
    <t>Se adjunta la matriz de datos a 23 de noviembre de 2023. Se indica que podrían ser incluso mayores los porcentajes pero por una cuestión de temporalidad no ha podido ser actualizada la matriz.</t>
  </si>
  <si>
    <t>Instituto Costarricense de Acueductos y Alcantarillados. Subgerencia Gestión de Sistemas Delegados. UEN Gestión de ASADAS.</t>
  </si>
  <si>
    <t>149.705</t>
  </si>
  <si>
    <t>Logro: Se mejoró la seguridad alimentaria a 149705 personas que viven en condiciones de privación social y riesgo.</t>
  </si>
  <si>
    <t>Se logra brindar la estrategia de alimentos por "Excepción" a aquellos hogares que por alguna situación administrativa institucional, no podían ser atendidos en ciertos establecimimentos CEN-CINAI. Mediante esta estrategia se logra el mejoramiento de la disponibilidad de alimentos de las personas usuarias, al proporcionárselos para consumo en el hogar. Adicionalmente se logra la contratación del recurso humano requerido para la atención de las personas usuarias en algunos de los establecimientos.</t>
  </si>
  <si>
    <t xml:space="preserve">Informe Mensual de Servicios, 2023. Sistema Integrado de Gestión de la Administración Financiera </t>
  </si>
  <si>
    <t>45.856</t>
  </si>
  <si>
    <t>Logro: 45.856 niñas y niños que viven en condición de pobreza,  con acciones de estimulación de su crecimiento y desarrollo</t>
  </si>
  <si>
    <t xml:space="preserve">Durante el año 2023 se logra incorporar una nueva modalidad de atención (Desarrollo de Habilidades para la Vida - DHAVI) que favorece la atención integral de las niñas y los niños, la cual viene a potenciar la modalidad de atención  brindada a clientes que sólo recibían alimentación para consumo en el establecimiento, mediante la inclusión  de diversas actividades educativas que fortalecen el desarrollo integral. </t>
  </si>
  <si>
    <t>34.592</t>
  </si>
  <si>
    <t xml:space="preserve">Logro: 34.592 adultos que viven en condición de pobreza con acciones educativas en pro del crecimiento , desarrollo infantil, reducción de la violencia y majores prácticas de crianza. </t>
  </si>
  <si>
    <t xml:space="preserve">La reducción se debe a la segregación e identificación de las adolescentes madres y madres adultas, de los grupos familiares, debido a que se está reforzando la parte de promoción del crecimiento y desarrollo, desde las necesidades particulares, siendo que estas mujeres son las que la sociedad ha establecido como responsables directas de la atención y cuido de las niñas y los niños. </t>
  </si>
  <si>
    <t>5.084</t>
  </si>
  <si>
    <t>5.384</t>
  </si>
  <si>
    <t>5.508</t>
  </si>
  <si>
    <t>Logro : El incremento en la meta se da  principalmente a la eficiencia en la detección de 5.508,00 de las niñas y los niños con desnutrición crónica, así como las acciones de monitoreo implementadas.</t>
  </si>
  <si>
    <t>El dato registrado corresponde al cierre del año 2022, debido a que por reprogramación prioritaria de actividades a nivel local, a la fecha no se dispone de la cifra correspondiente al año 2023. El aumento de la cifra alcanzada en comparación con lo programado se debe principalmente a la eficiencia en la detección de las niñas y los niños con desnutrición crónica, así como las acciones de monitoreo inplementadas.</t>
  </si>
  <si>
    <t xml:space="preserve">Informe Mensual de Servicios, 2023. Herramienta del malnutrido.                        Sistema Integrado de Gestión de la Administración Financiera </t>
  </si>
  <si>
    <t>30.000</t>
  </si>
  <si>
    <t>24.000</t>
  </si>
  <si>
    <t>30.515</t>
  </si>
  <si>
    <t>Logro: 30505  adolescentes madres , mujeres en periodo de gestación o lactancia que viven en condiciones de pobreza recibieron alimentación nutritiva, educación para el autocuidado de su salud , la de sus hijos y la promoción de la lactancia materna.</t>
  </si>
  <si>
    <t xml:space="preserve">Durante el año 2023, se logra identificar específicamente e incrementar la cantidad de adolescentes madres y madres adultas, a las cuales se han venido dirigiendo acciones educativas particulares en fortalecimiento y orientación sobre sus necesidades en salud, nutrición y desarrollo integral de sus hijas e hijos. </t>
  </si>
  <si>
    <t>12 de cada 1000 habitantes a nivel nacional
Mujeres: 5
Hombres: 7</t>
  </si>
  <si>
    <t xml:space="preserve">Durante el año 2023 se logró beneficiar a un total de 62 entidades deportivas tanto de deporte convencional como adapatado para la promoción de sus programas y proyectos en activiad física, impulsando actividades para el desempeño y desarrollo de sus disciplinas deportivas durante el II semestre a un total de 20490 atletas de los cuales 1447 son personas con discapacidad.
Se logró el desarrollo del Programa Actívate en las comunidades de  Carrillo, Coto Brus, Desamparados, Guarco, Matina, Parrita, Sarapiquí en coordinación con Comités Cantonales de Deporte y Recreación, alcazando realizar diferentes programas de actividad física con una participación total de 583 hombres y 2447  mujeres en el segundo semestre 2023. 
Por medio del servicio de gimansio de pesas del Icoder se brindarón  un total de 4244 sesiones de entrenamiento físico durante el año 2023 para atletas de alto rendimiento. 
Se lograrón desarrollar un total de  9 cursos de Alfabetización Física en la provincia de San José, donde se obtuvo una participación activa de un total de 48 mujeres y 27 hombres  entre los cuales estan niños/as, adultos, y adulto mayor. 
La Edición XL de los Juegos Deportivos Nacionales (JDN) se desarrolló durante el primer semestre 2023. Para el II semestre 2023 se logró la intención de participación para la edición XLI de los JDN  un total de 7 disciplinas deportivas (entre deporte convencional y adaptado) la cual se desarrollará en el período 2024 en los 11 cantones de la Provincia de Guanacaste. 
</t>
  </si>
  <si>
    <t>Aún cuando hubo un impacto positivo en el alcance de los programas y proyectos beneficiando a un porcetaje mayor de la población programada, del pesupuesto programado se dio una subejecución por los siguientes aspectos: 
1.  Del presupuesto asignado para el giro a las entidades deportivas se subejecuto un 16% dado que aún cuando se fortalecierón procesos de capacitación a dichas entidades para la presentación de requisitos, algunas de estan no presentarón los insumos de información correspondientes en atención a la normativa interna para el giro de los recursos. 
2. Se subejecuto un 13,59% de los recursos en virtud de que se presentarón limitaciones en los procesos de contratación de materiales y suministros para el Gimanasio de Pesas.
3.  El proyecto de Albetización Física inició un mes después de lo programado, con lo cual no se ejecutó el pago de los servicios de ese período de atraso a la empresa contratada lo que limitó la ejecución del 100% de los recursos para el desarrollo del proyecto.  
4. Movimientos y salida de personal por temas de permisos y jubilaciones, plazas vancantes lo cual limitó la ejecución de recursos asociados a la partida de remuneraciones de los programas.  
2. Se subejecutó un  23,3% de los recursos para el  para el Programa de Juegos Deportivos Nacionales dado a limitaciones en procesos de contratación de obra pública (Bodega para el resguardo de materiales y equipo utilizado en los JDN)</t>
  </si>
  <si>
    <t xml:space="preserve">1. Bases de datos sobre registros de participación en el Programa Actívate en el III y IV trimestre en las comunidades de Carrillo, Coto Brus, Desamparados, Guarco, Matina, Parrita, Sarapiquí. 
2. Informe de visitación al Gimansio de Pesas del III y IV trimestre 2023.
3. Informe Módulo I y II del proyecto de Alfabetización Física. </t>
  </si>
  <si>
    <t>Nota: Para el calculo sobre el avance real de la meta,  se tomo como referencia el documento "Estadísticas demográficas. 2011 – 2025, Costa Rica:  Población por años calendario, según sexo y grupos especiales de edades 211-2050"
publicado en la pagina oficial del Instituto Nacional de Estadística y Censos (INEC) ubicado en el siguiente enlace: 
https://inec.cr/tematicas/listado?topics=91%252C646</t>
  </si>
  <si>
    <t xml:space="preserve">La atención se hace en apego a los derechos humanos y el enfoque centrado en la persona, además, recibe una atención altamente especializada y de calidad de manera gratuita.
Se brindó atención a las personas consumidoras de sustancias psicoactivas y sus familiares que lo solicitaron, además, se realizaron las valoraciones para los internamientos cuando la persona lo solicitó.
Se refirieron personas para que obtuvieran de manera prioritaria otros servicios como seguro por el Estado, educación, asistencia socioeconómica.
Las personas consultantes y familiares expresan sentimientos positivos por el tratamiento brindado.
Atención de necesidades especiales luego de las referencias a otras entidades.
Obtención de becas para internamientos en centros de tratamiento.
Detección de patologías de salud y su respectivo abordaje por la instancia correspondiente según las necesidades tales como VIH, ITS, hepatitis aguda.
Se ha detectado modificación de estilos de vida por parte de las personas, no solo el aspecto del consumo.
Generación de oportunidades de crecimiento personal a través de la continuación de alfabetización donde usuarios, familiares y otras personas pueden aprender a leer, escribir o concluir la primaria.
En las atenciones se ha detectado a personas que estaban en situación de calle, han logrado la abstinencia y se han incorporado al mercado laboral, para lo cual han tenido acompañamiento de la trabajadora social.
A las personas sin seguro se les sigue brindando servicio de laboratorio y medicamentos por parte de la institución.
Algunos familiares se mantienen recibiendo atención a pesar de que la persona consumidora no ha recibido ningún tipo de atención o haya desertado del mismo, dado que se tiene una visión de integralidad y de que la familia también requiere un abordaje para colaborar en la atención del paciente o al menos la situación en su hogar.
</t>
  </si>
  <si>
    <t>A pesar del sobrecumplimiento siempre hay limitaciones que afectan la atención a otros usuarios, entre las que se destacan:
1.Pérdida de citas por usuarios que no avisan lo que influye en que otros pierdan oportunidades.
2.Personas que no cuentan con seguro, lo que les dificulta recibir otros servicios que, si requieren, o con situaciones que las ponen en alta vulnerabilidad.
3.Debido al aumento en la demanda de atención, hay personas que deben esperar hasta mes y medio para la primera cita lo que hace que algunos ya no acudan a la misma.
4.Asignaciones especiales por parte de las profesionales de atención, algunas de ellas no programadas, disminuye el tiempo disponible para atenciones.
5.No contar con presupuesto para exámenes de laboratorio para las personas no aseguradas los cuales son de suma importancia para detectar enfermedades como ha estado ocurriendo como VIH.
6.Hay un incremento muy importante en demanda de atención.
7. Asignaciones especiales repentinas de algunas profesionales por parte de autoridades de la institución, lo que obliga a reprogramar citas y se
reduce el tiempo disponible para atención.</t>
  </si>
  <si>
    <t>Registros administrativos y expedientes clínicos.</t>
  </si>
  <si>
    <t>Metas</t>
  </si>
  <si>
    <t>Cumplimiento alto</t>
  </si>
  <si>
    <t>Cumplimiento bajo</t>
  </si>
  <si>
    <t>Clasificación de la meta</t>
  </si>
  <si>
    <t>Cumplimiento medio</t>
  </si>
  <si>
    <t>19 metas “Cumplimiento alto” (76%)</t>
  </si>
  <si>
    <t xml:space="preserve">3 metas “Cumplimiento medio” (12%) </t>
  </si>
  <si>
    <t>3 metas "Cumplimiento bajo” (12%)</t>
  </si>
  <si>
    <t xml:space="preserve">En términos porcentuales, los datos se muestran en el siguiente gráfico:
</t>
  </si>
  <si>
    <t>Las metas del PNDIP programadas para el año 2023 por el Sector Salud son 25, mismas que corresponden a 15 intervenciones.  El cumplimiento en la ejecución de las metas según los parámetros de clasificación establecidos por Mideplan es el siguiente:</t>
  </si>
  <si>
    <t>CCSS</t>
  </si>
  <si>
    <t>Institución</t>
  </si>
  <si>
    <t>M. de Salud</t>
  </si>
  <si>
    <t>AyA</t>
  </si>
  <si>
    <t>CEN CINAI</t>
  </si>
  <si>
    <t>IAFA</t>
  </si>
  <si>
    <t>SECTOR SALUD
Seguimiento II semestre 2023 PNDIP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</si>
</sst>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quot;₡&quot;* #,##0.00_-;_-&quot;₡&quot;* &quot;-&quot;??_-;_-@_-"/>
    <numFmt numFmtId="165" formatCode="&quot;₡&quot;#,##0.00"/>
    <numFmt numFmtId="166" formatCode="0.00;[Red]0.00"/>
    <numFmt numFmtId="167" formatCode="&quot;₡&quot;#,##0"/>
    <numFmt numFmtId="168" formatCode="0.0%"/>
    <numFmt numFmtId="169" formatCode="_-* #,##0_-;\-* #,##0_-;_-* &quot;-&quot;??_-;_-@_-"/>
  </numFmts>
  <fonts count="24"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sz val="9"/>
      <color theme="1"/>
      <name val="Calibri"/>
      <family val="2"/>
      <scheme val="minor"/>
    </font>
    <font>
      <b/>
      <sz val="8"/>
      <color rgb="FFFFFFFF"/>
      <name val="Arial"/>
      <family val="2"/>
    </font>
    <font>
      <b/>
      <sz val="8"/>
      <color theme="1"/>
      <name val="Arial"/>
      <family val="2"/>
    </font>
    <font>
      <b/>
      <sz val="12"/>
      <color theme="1"/>
      <name val="Calibri"/>
      <family val="2"/>
      <scheme val="minor"/>
    </font>
    <font>
      <sz val="9"/>
      <color rgb="FF000000"/>
      <name val="Calibri"/>
      <family val="2"/>
      <scheme val="minor"/>
    </font>
    <font>
      <sz val="9"/>
      <name val="Arial"/>
      <family val="2"/>
    </font>
    <font>
      <sz val="8"/>
      <name val="Calibri"/>
      <family val="2"/>
      <scheme val="minor"/>
    </font>
    <font>
      <sz val="11"/>
      <color theme="1"/>
      <name val="Calibri"/>
      <family val="2"/>
      <scheme val="minor"/>
    </font>
    <font>
      <sz val="11"/>
      <name val="Calibri"/>
      <family val="2"/>
      <scheme val="minor"/>
    </font>
    <font>
      <sz val="11"/>
      <color rgb="FF0070C0"/>
      <name val="Calibri"/>
      <family val="2"/>
      <scheme val="minor"/>
    </font>
    <font>
      <b/>
      <sz val="7"/>
      <color theme="1"/>
      <name val="Arial"/>
      <family val="2"/>
    </font>
    <font>
      <b/>
      <sz val="9"/>
      <color rgb="FF000000"/>
      <name val="Arial"/>
      <family val="2"/>
    </font>
    <font>
      <b/>
      <sz val="9"/>
      <color theme="4"/>
      <name val="Arial"/>
      <family val="2"/>
    </font>
    <font>
      <sz val="9"/>
      <color rgb="FFC00000"/>
      <name val="Arial"/>
      <family val="2"/>
    </font>
    <font>
      <sz val="9"/>
      <name val="Calibri"/>
      <family val="2"/>
      <scheme val="minor"/>
    </font>
    <font>
      <i/>
      <sz val="9"/>
      <color rgb="FF000000"/>
      <name val="Arial"/>
      <family val="2"/>
    </font>
    <font>
      <sz val="9"/>
      <color rgb="FFFF0000"/>
      <name val="Arial"/>
      <family val="2"/>
    </font>
    <font>
      <b/>
      <sz val="9"/>
      <name val="Arial"/>
      <family val="2"/>
    </font>
    <font>
      <sz val="11"/>
      <color rgb="FF000000"/>
      <name val="Calibri"/>
      <family val="2"/>
      <scheme val="minor"/>
    </font>
    <font>
      <sz val="11"/>
      <color theme="0"/>
      <name val="Calibri"/>
      <family val="2"/>
      <scheme val="minor"/>
    </font>
  </fonts>
  <fills count="8">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ck">
        <color rgb="FFFFFFFF"/>
      </top>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right/>
      <top style="thin">
        <color theme="0"/>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0"/>
      </left>
      <right/>
      <top/>
      <bottom/>
      <diagonal/>
    </border>
    <border>
      <left style="thin">
        <color theme="0"/>
      </left>
      <right style="thin">
        <color indexed="64"/>
      </right>
      <top style="thin">
        <color theme="0"/>
      </top>
      <bottom/>
      <diagonal/>
    </border>
    <border>
      <left style="thin">
        <color theme="0"/>
      </left>
      <right style="thin">
        <color indexed="64"/>
      </right>
      <top/>
      <bottom style="thin">
        <color indexed="64"/>
      </bottom>
      <diagonal/>
    </border>
    <border>
      <left style="thin">
        <color theme="0"/>
      </left>
      <right style="thin">
        <color theme="0"/>
      </right>
      <top/>
      <bottom/>
      <diagonal/>
    </border>
    <border>
      <left/>
      <right style="thin">
        <color theme="1"/>
      </right>
      <top style="thin">
        <color theme="1"/>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0"/>
      </bottom>
      <diagonal/>
    </border>
    <border>
      <left style="thin">
        <color indexed="64"/>
      </left>
      <right/>
      <top/>
      <bottom style="thin">
        <color indexed="64"/>
      </bottom>
      <diagonal/>
    </border>
    <border>
      <left style="thin">
        <color theme="0"/>
      </left>
      <right style="thin">
        <color theme="0"/>
      </right>
      <top/>
      <bottom style="thin">
        <color indexed="64"/>
      </bottom>
      <diagonal/>
    </border>
  </borders>
  <cellStyleXfs count="4">
    <xf numFmtId="0" fontId="0" fillId="0" borderId="0"/>
    <xf numFmtId="9" fontId="11" fillId="0" borderId="0" applyFont="0" applyFill="0" applyBorder="0" applyAlignment="0" applyProtection="0"/>
    <xf numFmtId="43" fontId="11" fillId="0" borderId="0" applyFont="0" applyFill="0" applyBorder="0" applyAlignment="0" applyProtection="0"/>
    <xf numFmtId="164" fontId="11" fillId="0" borderId="0" applyFont="0" applyFill="0" applyBorder="0" applyAlignment="0" applyProtection="0"/>
  </cellStyleXfs>
  <cellXfs count="176">
    <xf numFmtId="0" fontId="0" fillId="0" borderId="0" xfId="0"/>
    <xf numFmtId="0" fontId="0" fillId="0" borderId="1" xfId="0" applyBorder="1" applyAlignment="1">
      <alignment horizontal="center" vertical="top" wrapText="1"/>
    </xf>
    <xf numFmtId="0" fontId="2" fillId="3" borderId="1" xfId="0" applyFont="1" applyFill="1" applyBorder="1" applyAlignment="1">
      <alignment horizontal="justify" vertical="top" wrapText="1"/>
    </xf>
    <xf numFmtId="0" fontId="0" fillId="0" borderId="1" xfId="0"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2" fillId="3" borderId="6" xfId="0" applyFont="1" applyFill="1" applyBorder="1" applyAlignment="1">
      <alignment horizontal="justify" vertical="top" wrapText="1"/>
    </xf>
    <xf numFmtId="0" fontId="5" fillId="2" borderId="1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1" xfId="0" applyFont="1" applyBorder="1" applyAlignment="1">
      <alignment horizontal="center" vertical="top"/>
    </xf>
    <xf numFmtId="9" fontId="4" fillId="0" borderId="1" xfId="0" applyNumberFormat="1" applyFont="1" applyBorder="1" applyAlignment="1">
      <alignment horizontal="center" vertical="top"/>
    </xf>
    <xf numFmtId="0" fontId="2" fillId="3" borderId="3"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3" borderId="21" xfId="0" applyFont="1" applyFill="1" applyBorder="1" applyAlignment="1">
      <alignment vertical="top" wrapText="1"/>
    </xf>
    <xf numFmtId="0" fontId="3" fillId="0" borderId="21" xfId="0" applyFont="1" applyBorder="1" applyAlignment="1">
      <alignment horizontal="center" vertical="top"/>
    </xf>
    <xf numFmtId="0" fontId="3" fillId="0" borderId="28" xfId="0" applyFont="1" applyBorder="1" applyAlignment="1">
      <alignment horizontal="center" vertical="top"/>
    </xf>
    <xf numFmtId="0" fontId="3" fillId="0" borderId="21" xfId="0" applyFont="1" applyBorder="1" applyAlignment="1">
      <alignment vertical="top"/>
    </xf>
    <xf numFmtId="0" fontId="3" fillId="0" borderId="0" xfId="0" applyFont="1" applyAlignment="1">
      <alignment vertical="top"/>
    </xf>
    <xf numFmtId="0" fontId="3" fillId="0" borderId="29" xfId="0" applyFont="1" applyBorder="1" applyAlignment="1">
      <alignment vertical="top"/>
    </xf>
    <xf numFmtId="0" fontId="3" fillId="0" borderId="27" xfId="0" applyFont="1" applyBorder="1" applyAlignment="1">
      <alignment vertical="top"/>
    </xf>
    <xf numFmtId="0" fontId="3" fillId="3" borderId="27" xfId="0" applyFont="1" applyFill="1" applyBorder="1" applyAlignment="1">
      <alignment vertical="top"/>
    </xf>
    <xf numFmtId="0" fontId="3" fillId="0" borderId="21" xfId="0" applyFont="1" applyBorder="1" applyAlignment="1">
      <alignment vertical="top" wrapText="1"/>
    </xf>
    <xf numFmtId="0" fontId="3" fillId="0" borderId="28" xfId="0" applyFont="1" applyBorder="1" applyAlignment="1">
      <alignment vertical="top"/>
    </xf>
    <xf numFmtId="0" fontId="3" fillId="0" borderId="22" xfId="0" applyFont="1" applyBorder="1" applyAlignment="1">
      <alignment vertical="top"/>
    </xf>
    <xf numFmtId="0" fontId="3" fillId="3" borderId="22" xfId="0" applyFont="1" applyFill="1" applyBorder="1" applyAlignment="1">
      <alignment vertical="top"/>
    </xf>
    <xf numFmtId="0" fontId="3" fillId="0" borderId="24" xfId="0" applyFont="1" applyBorder="1" applyAlignment="1">
      <alignment vertical="top"/>
    </xf>
    <xf numFmtId="3" fontId="2" fillId="3" borderId="1" xfId="0" applyNumberFormat="1" applyFont="1" applyFill="1" applyBorder="1" applyAlignment="1">
      <alignment horizontal="center" vertical="top" wrapText="1"/>
    </xf>
    <xf numFmtId="0" fontId="2" fillId="3" borderId="21" xfId="0" applyFont="1" applyFill="1" applyBorder="1" applyAlignment="1">
      <alignment vertical="top" wrapText="1"/>
    </xf>
    <xf numFmtId="0" fontId="3" fillId="3" borderId="1" xfId="0" applyFont="1" applyFill="1" applyBorder="1" applyAlignment="1">
      <alignment horizontal="center" vertical="top" wrapText="1"/>
    </xf>
    <xf numFmtId="0" fontId="6" fillId="6" borderId="10" xfId="0" applyFont="1" applyFill="1" applyBorder="1" applyAlignment="1">
      <alignment horizontal="center" vertical="top" wrapText="1"/>
    </xf>
    <xf numFmtId="0" fontId="6" fillId="4" borderId="10" xfId="0" applyFont="1" applyFill="1" applyBorder="1" applyAlignment="1">
      <alignment horizontal="center" vertical="top" wrapText="1"/>
    </xf>
    <xf numFmtId="0" fontId="6" fillId="5" borderId="10" xfId="0" applyFont="1" applyFill="1" applyBorder="1" applyAlignment="1">
      <alignment horizontal="center" vertical="top" wrapText="1"/>
    </xf>
    <xf numFmtId="0" fontId="0" fillId="0" borderId="0" xfId="0" applyAlignment="1">
      <alignment horizontal="left" vertical="top"/>
    </xf>
    <xf numFmtId="0" fontId="0" fillId="0" borderId="1" xfId="0" applyBorder="1" applyAlignment="1">
      <alignment horizontal="left" vertical="top" wrapText="1"/>
    </xf>
    <xf numFmtId="0" fontId="8" fillId="3" borderId="6" xfId="0" applyFont="1" applyFill="1" applyBorder="1" applyAlignment="1">
      <alignment horizontal="justify" vertical="top" wrapText="1"/>
    </xf>
    <xf numFmtId="0" fontId="8" fillId="3" borderId="1" xfId="0" applyFont="1" applyFill="1" applyBorder="1" applyAlignment="1">
      <alignment horizontal="justify" vertical="top" wrapText="1"/>
    </xf>
    <xf numFmtId="165" fontId="4" fillId="3" borderId="21" xfId="0" applyNumberFormat="1"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5" borderId="14" xfId="0" applyFont="1" applyFill="1" applyBorder="1" applyAlignment="1">
      <alignment horizontal="center" vertical="top" wrapText="1"/>
    </xf>
    <xf numFmtId="0" fontId="6" fillId="6" borderId="14" xfId="0" applyFont="1" applyFill="1" applyBorder="1" applyAlignment="1">
      <alignment horizontal="center" vertical="top" wrapText="1"/>
    </xf>
    <xf numFmtId="166" fontId="9" fillId="3" borderId="1" xfId="0" applyNumberFormat="1" applyFont="1" applyFill="1" applyBorder="1" applyAlignment="1">
      <alignment horizontal="center" vertical="top" wrapText="1"/>
    </xf>
    <xf numFmtId="0" fontId="9" fillId="3" borderId="1" xfId="0" applyFont="1" applyFill="1" applyBorder="1" applyAlignment="1">
      <alignment horizontal="center" vertical="top" wrapText="1"/>
    </xf>
    <xf numFmtId="2" fontId="2" fillId="3" borderId="1" xfId="0" applyNumberFormat="1" applyFont="1" applyFill="1" applyBorder="1" applyAlignment="1">
      <alignment horizontal="center" vertical="top" wrapText="1"/>
    </xf>
    <xf numFmtId="0" fontId="2" fillId="7" borderId="1" xfId="0" applyFont="1" applyFill="1" applyBorder="1" applyAlignment="1">
      <alignment horizontal="justify" vertical="top" wrapText="1"/>
    </xf>
    <xf numFmtId="0" fontId="3" fillId="7" borderId="1" xfId="0" applyFont="1" applyFill="1" applyBorder="1" applyAlignment="1">
      <alignment horizontal="justify" vertical="top" wrapText="1"/>
    </xf>
    <xf numFmtId="0" fontId="3" fillId="0" borderId="1" xfId="0" applyFont="1" applyBorder="1" applyAlignment="1">
      <alignment vertical="top" wrapText="1"/>
    </xf>
    <xf numFmtId="0" fontId="2" fillId="7" borderId="1" xfId="0" applyFont="1" applyFill="1" applyBorder="1" applyAlignment="1">
      <alignment vertical="top" wrapText="1"/>
    </xf>
    <xf numFmtId="4" fontId="2" fillId="7" borderId="1" xfId="0" applyNumberFormat="1" applyFont="1" applyFill="1" applyBorder="1" applyAlignment="1">
      <alignment horizontal="center" vertical="top" wrapText="1"/>
    </xf>
    <xf numFmtId="0" fontId="2" fillId="7" borderId="1" xfId="0" applyFont="1" applyFill="1" applyBorder="1" applyAlignment="1">
      <alignment horizontal="center" vertical="top" wrapText="1"/>
    </xf>
    <xf numFmtId="165" fontId="2" fillId="3" borderId="2" xfId="0" applyNumberFormat="1" applyFont="1" applyFill="1" applyBorder="1" applyAlignment="1">
      <alignment horizontal="justify" vertical="center" wrapText="1"/>
    </xf>
    <xf numFmtId="165" fontId="3" fillId="0" borderId="27" xfId="0" applyNumberFormat="1" applyFont="1" applyBorder="1" applyAlignment="1">
      <alignment vertical="center"/>
    </xf>
    <xf numFmtId="10" fontId="3" fillId="0" borderId="25" xfId="0" applyNumberFormat="1" applyFont="1" applyBorder="1" applyAlignment="1">
      <alignment horizontal="center" vertical="center"/>
    </xf>
    <xf numFmtId="10" fontId="3" fillId="0" borderId="30" xfId="0" applyNumberFormat="1" applyFont="1" applyBorder="1" applyAlignment="1">
      <alignment horizontal="center" vertical="center"/>
    </xf>
    <xf numFmtId="10" fontId="3" fillId="0" borderId="21" xfId="0" applyNumberFormat="1" applyFont="1" applyBorder="1" applyAlignment="1">
      <alignment horizontal="center" vertical="center"/>
    </xf>
    <xf numFmtId="10" fontId="3" fillId="0" borderId="27"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26" xfId="0" applyNumberFormat="1" applyFont="1" applyBorder="1" applyAlignment="1">
      <alignment horizontal="center" vertical="center"/>
    </xf>
    <xf numFmtId="10" fontId="3" fillId="3" borderId="24" xfId="0" applyNumberFormat="1" applyFont="1" applyFill="1" applyBorder="1" applyAlignment="1">
      <alignment horizontal="center" vertical="center"/>
    </xf>
    <xf numFmtId="10" fontId="3" fillId="3" borderId="27" xfId="0" applyNumberFormat="1" applyFont="1" applyFill="1" applyBorder="1" applyAlignment="1">
      <alignment horizontal="center" vertical="center"/>
    </xf>
    <xf numFmtId="0" fontId="2" fillId="3" borderId="37" xfId="0" applyFont="1" applyFill="1" applyBorder="1" applyAlignment="1">
      <alignment vertical="top" wrapText="1"/>
    </xf>
    <xf numFmtId="0" fontId="0" fillId="0" borderId="0" xfId="0" applyAlignment="1">
      <alignment vertical="top" wrapText="1"/>
    </xf>
    <xf numFmtId="0" fontId="0" fillId="0" borderId="1" xfId="0" applyBorder="1" applyAlignment="1">
      <alignment horizontal="justify" vertical="top" wrapText="1"/>
    </xf>
    <xf numFmtId="0" fontId="12" fillId="0" borderId="1" xfId="0" applyFont="1" applyBorder="1" applyAlignment="1">
      <alignment horizontal="justify" vertical="top" wrapText="1"/>
    </xf>
    <xf numFmtId="0" fontId="14" fillId="4" borderId="10" xfId="0" applyFont="1" applyFill="1" applyBorder="1" applyAlignment="1">
      <alignment horizontal="center" vertical="top" wrapText="1"/>
    </xf>
    <xf numFmtId="0" fontId="14" fillId="5" borderId="10" xfId="0" applyFont="1" applyFill="1" applyBorder="1" applyAlignment="1">
      <alignment horizontal="center" vertical="top" wrapText="1"/>
    </xf>
    <xf numFmtId="0" fontId="14" fillId="6" borderId="10" xfId="0" applyFont="1" applyFill="1" applyBorder="1" applyAlignment="1">
      <alignment horizontal="center" vertical="top" wrapText="1"/>
    </xf>
    <xf numFmtId="0" fontId="2" fillId="0" borderId="6" xfId="0" applyFont="1" applyBorder="1" applyAlignment="1">
      <alignment horizontal="justify" vertical="top" wrapText="1"/>
    </xf>
    <xf numFmtId="9" fontId="2" fillId="0" borderId="6" xfId="0" applyNumberFormat="1" applyFont="1" applyBorder="1" applyAlignment="1">
      <alignment horizontal="center" vertical="top" wrapText="1"/>
    </xf>
    <xf numFmtId="9" fontId="9" fillId="0" borderId="6" xfId="0" applyNumberFormat="1" applyFont="1" applyBorder="1" applyAlignment="1">
      <alignment horizontal="center" vertical="top" wrapText="1"/>
    </xf>
    <xf numFmtId="0" fontId="2" fillId="3" borderId="6" xfId="0" applyFont="1" applyFill="1" applyBorder="1" applyAlignment="1">
      <alignment horizontal="center" vertical="top" wrapText="1"/>
    </xf>
    <xf numFmtId="167" fontId="8" fillId="3" borderId="6" xfId="0" applyNumberFormat="1" applyFont="1" applyFill="1" applyBorder="1" applyAlignment="1">
      <alignment horizontal="center" vertical="top" wrapText="1"/>
    </xf>
    <xf numFmtId="165" fontId="18" fillId="3" borderId="1" xfId="0" applyNumberFormat="1" applyFont="1" applyFill="1" applyBorder="1" applyAlignment="1">
      <alignment horizontal="center" vertical="top" wrapText="1"/>
    </xf>
    <xf numFmtId="0" fontId="9" fillId="3" borderId="6" xfId="0" applyFont="1" applyFill="1" applyBorder="1" applyAlignment="1">
      <alignment horizontal="justify" vertical="top" wrapText="1"/>
    </xf>
    <xf numFmtId="0" fontId="2" fillId="0" borderId="1" xfId="0" applyFont="1" applyBorder="1" applyAlignment="1">
      <alignment horizontal="justify" vertical="top" wrapText="1"/>
    </xf>
    <xf numFmtId="9" fontId="2" fillId="0" borderId="1" xfId="0" applyNumberFormat="1" applyFont="1" applyBorder="1" applyAlignment="1">
      <alignment horizontal="center" vertical="top" wrapText="1"/>
    </xf>
    <xf numFmtId="168" fontId="9" fillId="0" borderId="1" xfId="0" applyNumberFormat="1" applyFont="1" applyBorder="1" applyAlignment="1">
      <alignment horizontal="center" vertical="top" wrapText="1"/>
    </xf>
    <xf numFmtId="0" fontId="9" fillId="3" borderId="1" xfId="0" applyFont="1" applyFill="1" applyBorder="1" applyAlignment="1">
      <alignment horizontal="justify" vertical="top" wrapText="1"/>
    </xf>
    <xf numFmtId="0" fontId="2" fillId="0" borderId="1" xfId="0" applyFont="1" applyBorder="1" applyAlignment="1">
      <alignment horizontal="center" vertical="top" wrapText="1"/>
    </xf>
    <xf numFmtId="0" fontId="9" fillId="0" borderId="1" xfId="0" applyFont="1" applyBorder="1" applyAlignment="1">
      <alignment horizontal="center" vertical="top" wrapText="1"/>
    </xf>
    <xf numFmtId="167" fontId="8" fillId="3" borderId="1" xfId="0" applyNumberFormat="1" applyFont="1" applyFill="1" applyBorder="1" applyAlignment="1">
      <alignment horizontal="center" vertical="top" wrapText="1"/>
    </xf>
    <xf numFmtId="167" fontId="18" fillId="0" borderId="1" xfId="0" applyNumberFormat="1" applyFont="1" applyBorder="1" applyAlignment="1">
      <alignment horizontal="center" vertical="top" wrapText="1"/>
    </xf>
    <xf numFmtId="9" fontId="9" fillId="0" borderId="1" xfId="0" applyNumberFormat="1" applyFont="1" applyBorder="1" applyAlignment="1">
      <alignment horizontal="center" vertical="top" wrapText="1"/>
    </xf>
    <xf numFmtId="167" fontId="18" fillId="3" borderId="1" xfId="0" applyNumberFormat="1" applyFont="1" applyFill="1" applyBorder="1" applyAlignment="1">
      <alignment horizontal="center" vertical="top" wrapText="1"/>
    </xf>
    <xf numFmtId="10" fontId="9" fillId="0" borderId="21" xfId="0" applyNumberFormat="1" applyFont="1" applyBorder="1" applyAlignment="1">
      <alignment horizontal="center" vertical="top" wrapText="1"/>
    </xf>
    <xf numFmtId="0" fontId="3" fillId="3" borderId="21" xfId="0" applyFont="1" applyFill="1" applyBorder="1" applyAlignment="1">
      <alignment horizontal="center" vertical="top" wrapText="1"/>
    </xf>
    <xf numFmtId="0" fontId="4" fillId="3" borderId="21" xfId="0" applyFont="1" applyFill="1" applyBorder="1" applyAlignment="1">
      <alignment horizontal="center" vertical="top" wrapText="1"/>
    </xf>
    <xf numFmtId="10" fontId="2" fillId="3" borderId="1" xfId="1" applyNumberFormat="1" applyFont="1" applyFill="1" applyBorder="1" applyAlignment="1">
      <alignment horizontal="center" vertical="top" wrapText="1"/>
    </xf>
    <xf numFmtId="168" fontId="2" fillId="3" borderId="1" xfId="1" applyNumberFormat="1" applyFont="1" applyFill="1" applyBorder="1" applyAlignment="1">
      <alignment horizontal="center" vertical="top" wrapText="1"/>
    </xf>
    <xf numFmtId="9" fontId="2" fillId="3" borderId="1" xfId="1" applyFont="1" applyFill="1" applyBorder="1" applyAlignment="1">
      <alignment horizontal="center" vertical="top" wrapText="1"/>
    </xf>
    <xf numFmtId="164" fontId="2" fillId="0" borderId="1" xfId="3" applyFont="1" applyFill="1" applyBorder="1" applyAlignment="1">
      <alignment horizontal="justify" vertical="top" wrapText="1"/>
    </xf>
    <xf numFmtId="0" fontId="2" fillId="7"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43" fontId="2" fillId="3" borderId="1" xfId="2" applyFont="1" applyFill="1" applyBorder="1" applyAlignment="1">
      <alignment horizontal="justify" vertical="top" wrapText="1"/>
    </xf>
    <xf numFmtId="10" fontId="0" fillId="0" borderId="0" xfId="1" applyNumberFormat="1" applyFont="1"/>
    <xf numFmtId="43" fontId="0" fillId="0" borderId="0" xfId="2" applyFont="1"/>
    <xf numFmtId="4" fontId="0" fillId="0" borderId="0" xfId="0" applyNumberFormat="1"/>
    <xf numFmtId="43" fontId="4" fillId="0" borderId="0" xfId="2" applyFont="1"/>
    <xf numFmtId="9" fontId="2" fillId="3" borderId="1" xfId="0" applyNumberFormat="1"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10" fontId="2" fillId="3" borderId="1" xfId="1"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165" fontId="2" fillId="3" borderId="2" xfId="0" applyNumberFormat="1" applyFont="1" applyFill="1" applyBorder="1" applyAlignment="1">
      <alignment horizontal="center" vertical="center" wrapText="1"/>
    </xf>
    <xf numFmtId="10" fontId="3" fillId="0" borderId="30" xfId="1" applyNumberFormat="1" applyFont="1" applyBorder="1" applyAlignment="1">
      <alignment horizontal="center" vertical="center"/>
    </xf>
    <xf numFmtId="0" fontId="3" fillId="0" borderId="21" xfId="0" applyFont="1" applyBorder="1" applyAlignment="1">
      <alignment horizontal="center" vertical="center"/>
    </xf>
    <xf numFmtId="0" fontId="3" fillId="0" borderId="31" xfId="0" applyFont="1" applyBorder="1" applyAlignment="1">
      <alignment horizontal="center" vertical="center"/>
    </xf>
    <xf numFmtId="0" fontId="3" fillId="0" borderId="1" xfId="0" applyFont="1" applyBorder="1" applyAlignment="1">
      <alignment horizontal="center" vertical="center"/>
    </xf>
    <xf numFmtId="165" fontId="3" fillId="0" borderId="27" xfId="0" applyNumberFormat="1" applyFont="1" applyBorder="1" applyAlignment="1">
      <alignment horizontal="center" vertical="center"/>
    </xf>
    <xf numFmtId="10" fontId="3" fillId="0" borderId="27" xfId="1" applyNumberFormat="1" applyFont="1" applyBorder="1" applyAlignment="1">
      <alignment horizontal="center" vertical="center"/>
    </xf>
    <xf numFmtId="0" fontId="3" fillId="0" borderId="28" xfId="0" applyFont="1" applyBorder="1" applyAlignment="1">
      <alignment horizontal="center" vertical="center"/>
    </xf>
    <xf numFmtId="169" fontId="3" fillId="0" borderId="27" xfId="2" applyNumberFormat="1" applyFont="1" applyBorder="1" applyAlignment="1">
      <alignment horizontal="center" vertical="center"/>
    </xf>
    <xf numFmtId="169" fontId="3" fillId="0" borderId="21" xfId="2" applyNumberFormat="1" applyFont="1" applyBorder="1" applyAlignment="1">
      <alignment horizontal="center" vertical="center"/>
    </xf>
    <xf numFmtId="0" fontId="3" fillId="0" borderId="27" xfId="0" applyFont="1" applyBorder="1" applyAlignment="1">
      <alignment horizontal="center" vertical="center"/>
    </xf>
    <xf numFmtId="0" fontId="2" fillId="3" borderId="2" xfId="0" applyFont="1" applyFill="1" applyBorder="1" applyAlignment="1">
      <alignment horizontal="center" vertical="top" wrapText="1"/>
    </xf>
    <xf numFmtId="10" fontId="3" fillId="0" borderId="30" xfId="0" applyNumberFormat="1" applyFont="1" applyBorder="1" applyAlignment="1">
      <alignment horizontal="center" vertical="top"/>
    </xf>
    <xf numFmtId="10" fontId="3" fillId="0" borderId="30" xfId="1" applyNumberFormat="1" applyFont="1" applyBorder="1" applyAlignment="1">
      <alignment horizontal="center" vertical="top"/>
    </xf>
    <xf numFmtId="0" fontId="3" fillId="0" borderId="31" xfId="0" applyFont="1" applyBorder="1" applyAlignment="1">
      <alignment horizontal="center" vertical="top"/>
    </xf>
    <xf numFmtId="0" fontId="3" fillId="0" borderId="1" xfId="0" applyFont="1" applyBorder="1" applyAlignment="1">
      <alignment horizontal="center" vertical="top"/>
    </xf>
    <xf numFmtId="10" fontId="3" fillId="0" borderId="29" xfId="0" applyNumberFormat="1" applyFont="1" applyBorder="1" applyAlignment="1">
      <alignment horizontal="center" vertical="top"/>
    </xf>
    <xf numFmtId="10" fontId="3" fillId="0" borderId="27" xfId="1" applyNumberFormat="1" applyFont="1" applyBorder="1" applyAlignment="1">
      <alignment horizontal="center" vertical="top"/>
    </xf>
    <xf numFmtId="10" fontId="3" fillId="0" borderId="1" xfId="0" applyNumberFormat="1" applyFont="1" applyBorder="1" applyAlignment="1">
      <alignment horizontal="center" vertical="top"/>
    </xf>
    <xf numFmtId="10" fontId="3" fillId="0" borderId="28" xfId="1" applyNumberFormat="1" applyFont="1" applyBorder="1" applyAlignment="1">
      <alignment horizontal="center" vertical="top"/>
    </xf>
    <xf numFmtId="10" fontId="3" fillId="0" borderId="26" xfId="0" applyNumberFormat="1" applyFont="1" applyBorder="1" applyAlignment="1">
      <alignment horizontal="center" vertical="top"/>
    </xf>
    <xf numFmtId="10" fontId="3" fillId="3" borderId="27" xfId="0" applyNumberFormat="1" applyFont="1" applyFill="1" applyBorder="1" applyAlignment="1">
      <alignment horizontal="center" vertical="top"/>
    </xf>
    <xf numFmtId="10" fontId="3" fillId="0" borderId="27" xfId="0" applyNumberFormat="1" applyFont="1" applyBorder="1" applyAlignment="1">
      <alignment horizontal="center" vertical="top"/>
    </xf>
    <xf numFmtId="0" fontId="3" fillId="0" borderId="27" xfId="0" applyFont="1" applyBorder="1" applyAlignment="1">
      <alignment horizontal="center" vertical="top"/>
    </xf>
    <xf numFmtId="0" fontId="22" fillId="0" borderId="0" xfId="0" applyFont="1" applyAlignment="1">
      <alignment vertical="top" wrapText="1"/>
    </xf>
    <xf numFmtId="0" fontId="23" fillId="0" borderId="0" xfId="0" applyFont="1"/>
    <xf numFmtId="9" fontId="23" fillId="0" borderId="0" xfId="1" applyFont="1" applyBorder="1" applyAlignment="1">
      <alignment horizontal="center"/>
    </xf>
    <xf numFmtId="0" fontId="2" fillId="3" borderId="45" xfId="0" applyFont="1" applyFill="1" applyBorder="1" applyAlignment="1">
      <alignment horizontal="center" vertical="top" wrapText="1"/>
    </xf>
    <xf numFmtId="0" fontId="9" fillId="3" borderId="2" xfId="0" applyFont="1" applyFill="1" applyBorder="1" applyAlignment="1">
      <alignment horizontal="center" vertical="top" wrapText="1"/>
    </xf>
    <xf numFmtId="0" fontId="3" fillId="3" borderId="27" xfId="0" applyFont="1" applyFill="1" applyBorder="1" applyAlignment="1">
      <alignment horizontal="center" vertical="top" wrapText="1"/>
    </xf>
    <xf numFmtId="0" fontId="0" fillId="0" borderId="0" xfId="0" applyAlignment="1">
      <alignment horizontal="center"/>
    </xf>
    <xf numFmtId="0" fontId="1" fillId="0" borderId="44" xfId="0" applyFont="1" applyBorder="1" applyAlignment="1">
      <alignment horizontal="center" vertical="top" wrapText="1"/>
    </xf>
    <xf numFmtId="0" fontId="1" fillId="0" borderId="44" xfId="0" applyFont="1" applyBorder="1" applyAlignment="1">
      <alignment horizontal="center" vertical="top"/>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7" fillId="0" borderId="0" xfId="0" applyFont="1" applyAlignment="1">
      <alignment horizontal="center"/>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5" fillId="2" borderId="1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2" fillId="3" borderId="21" xfId="0" applyFont="1" applyFill="1" applyBorder="1" applyAlignment="1">
      <alignment horizontal="left" vertical="top" wrapText="1"/>
    </xf>
    <xf numFmtId="0" fontId="2" fillId="3" borderId="23"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32" xfId="0" applyFont="1" applyFill="1" applyBorder="1" applyAlignment="1">
      <alignment horizontal="left" vertical="top" wrapText="1"/>
    </xf>
    <xf numFmtId="0" fontId="5" fillId="2" borderId="33" xfId="0" applyFont="1" applyFill="1" applyBorder="1" applyAlignment="1">
      <alignment horizontal="left" vertical="center" wrapText="1"/>
    </xf>
    <xf numFmtId="0" fontId="2" fillId="3" borderId="1" xfId="0" applyFont="1" applyFill="1" applyBorder="1" applyAlignment="1">
      <alignment horizontal="center" vertical="top" wrapText="1"/>
    </xf>
    <xf numFmtId="0" fontId="2" fillId="3" borderId="38" xfId="0" applyFont="1" applyFill="1" applyBorder="1" applyAlignment="1">
      <alignment horizontal="left" vertical="top" wrapText="1"/>
    </xf>
    <xf numFmtId="0" fontId="2" fillId="3" borderId="40" xfId="0" applyFont="1" applyFill="1" applyBorder="1" applyAlignment="1">
      <alignment horizontal="left" vertical="top" wrapText="1"/>
    </xf>
    <xf numFmtId="0" fontId="2" fillId="3" borderId="42" xfId="0" applyFont="1" applyFill="1" applyBorder="1" applyAlignment="1">
      <alignment horizontal="left" vertical="top" wrapText="1"/>
    </xf>
    <xf numFmtId="0" fontId="2" fillId="3" borderId="39" xfId="0" applyFont="1" applyFill="1" applyBorder="1" applyAlignment="1">
      <alignment horizontal="left" vertical="top" wrapText="1"/>
    </xf>
    <xf numFmtId="0" fontId="2" fillId="3" borderId="41" xfId="0" applyFont="1" applyFill="1" applyBorder="1" applyAlignment="1">
      <alignment horizontal="left" vertical="top"/>
    </xf>
    <xf numFmtId="0" fontId="2" fillId="3" borderId="43" xfId="0" applyFont="1" applyFill="1" applyBorder="1" applyAlignment="1">
      <alignment horizontal="left" vertical="top"/>
    </xf>
  </cellXfs>
  <cellStyles count="4">
    <cellStyle name="Millares" xfId="2" builtinId="3"/>
    <cellStyle name="Moneda" xfId="3"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1100" b="1" i="0" u="none" strike="noStrike" kern="1200" spc="0" baseline="0">
                <a:solidFill>
                  <a:sysClr val="windowText" lastClr="000000">
                    <a:lumMod val="65000"/>
                    <a:lumOff val="35000"/>
                  </a:sysClr>
                </a:solidFill>
              </a:rPr>
              <a:t>Sector Salud</a:t>
            </a:r>
          </a:p>
          <a:p>
            <a:pPr>
              <a:defRPr/>
            </a:pPr>
            <a:r>
              <a:rPr lang="en-US" sz="1100" b="1" i="0" u="none" strike="noStrike" kern="1200" spc="0" baseline="0">
                <a:solidFill>
                  <a:sysClr val="windowText" lastClr="000000">
                    <a:lumMod val="65000"/>
                    <a:lumOff val="35000"/>
                  </a:sysClr>
                </a:solidFill>
              </a:rPr>
              <a:t>Clasificación de metas de intervenciones</a:t>
            </a:r>
          </a:p>
          <a:p>
            <a:pPr>
              <a:defRPr/>
            </a:pPr>
            <a:r>
              <a:rPr lang="en-US" sz="1100" b="1" i="0" u="none" strike="noStrike" kern="1200" spc="0" baseline="0">
                <a:solidFill>
                  <a:sysClr val="windowText" lastClr="000000">
                    <a:lumMod val="65000"/>
                    <a:lumOff val="35000"/>
                  </a:sysClr>
                </a:solidFill>
              </a:rPr>
              <a:t>II semestre 2023</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'Balance resultados  2023'!$F$15</c:f>
              <c:strCache>
                <c:ptCount val="1"/>
                <c:pt idx="0">
                  <c:v>Cumplimiento</c:v>
                </c:pt>
              </c:strCache>
            </c:strRef>
          </c:tx>
          <c:dPt>
            <c:idx val="0"/>
            <c:bubble3D val="0"/>
            <c:spPr>
              <a:solidFill>
                <a:srgbClr val="00B050"/>
              </a:solidFill>
              <a:ln>
                <a:noFill/>
              </a:ln>
              <a:effectLst/>
              <a:sp3d/>
            </c:spPr>
            <c:extLst>
              <c:ext xmlns:c16="http://schemas.microsoft.com/office/drawing/2014/chart" uri="{C3380CC4-5D6E-409C-BE32-E72D297353CC}">
                <c16:uniqueId val="{00000001-2E87-B246-BF97-B5014896803B}"/>
              </c:ext>
            </c:extLst>
          </c:dPt>
          <c:dPt>
            <c:idx val="1"/>
            <c:bubble3D val="0"/>
            <c:spPr>
              <a:solidFill>
                <a:srgbClr val="FF0000"/>
              </a:solidFill>
              <a:ln>
                <a:noFill/>
              </a:ln>
              <a:effectLst/>
              <a:sp3d/>
            </c:spPr>
            <c:extLst>
              <c:ext xmlns:c16="http://schemas.microsoft.com/office/drawing/2014/chart" uri="{C3380CC4-5D6E-409C-BE32-E72D297353CC}">
                <c16:uniqueId val="{00000003-2E87-B246-BF97-B5014896803B}"/>
              </c:ext>
            </c:extLst>
          </c:dPt>
          <c:dPt>
            <c:idx val="2"/>
            <c:bubble3D val="0"/>
            <c:spPr>
              <a:solidFill>
                <a:srgbClr val="FFFF00"/>
              </a:solidFill>
              <a:ln>
                <a:noFill/>
              </a:ln>
              <a:effectLst/>
              <a:sp3d/>
            </c:spPr>
            <c:extLst>
              <c:ext xmlns:c16="http://schemas.microsoft.com/office/drawing/2014/chart" uri="{C3380CC4-5D6E-409C-BE32-E72D297353CC}">
                <c16:uniqueId val="{00000002-2E87-B246-BF97-B5014896803B}"/>
              </c:ext>
            </c:extLst>
          </c:dPt>
          <c:dLbls>
            <c:dLbl>
              <c:idx val="0"/>
              <c:layout>
                <c:manualLayout>
                  <c:x val="-0.16566710411198601"/>
                  <c:y val="-0.208063210848643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87-B246-BF97-B5014896803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419"/>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'Balance resultados  2023'!$E$16:$E$18</c:f>
              <c:strCache>
                <c:ptCount val="3"/>
                <c:pt idx="0">
                  <c:v>Cumplimiento alto</c:v>
                </c:pt>
                <c:pt idx="1">
                  <c:v>Cumplimiento medio</c:v>
                </c:pt>
                <c:pt idx="2">
                  <c:v>Cumplimiento bajo</c:v>
                </c:pt>
              </c:strCache>
            </c:strRef>
          </c:cat>
          <c:val>
            <c:numRef>
              <c:f>'Balance resultados  2023'!$F$16:$F$18</c:f>
              <c:numCache>
                <c:formatCode>0%</c:formatCode>
                <c:ptCount val="3"/>
                <c:pt idx="0">
                  <c:v>0.76</c:v>
                </c:pt>
                <c:pt idx="1">
                  <c:v>0.12</c:v>
                </c:pt>
                <c:pt idx="2">
                  <c:v>0.12</c:v>
                </c:pt>
              </c:numCache>
            </c:numRef>
          </c:val>
          <c:extLst>
            <c:ext xmlns:c16="http://schemas.microsoft.com/office/drawing/2014/chart" uri="{C3380CC4-5D6E-409C-BE32-E72D297353CC}">
              <c16:uniqueId val="{00000000-2E87-B246-BF97-B5014896803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107950</xdr:colOff>
      <xdr:row>5</xdr:row>
      <xdr:rowOff>577850</xdr:rowOff>
    </xdr:from>
    <xdr:to>
      <xdr:col>0</xdr:col>
      <xdr:colOff>7035800</xdr:colOff>
      <xdr:row>21</xdr:row>
      <xdr:rowOff>139700</xdr:rowOff>
    </xdr:to>
    <xdr:graphicFrame macro="">
      <xdr:nvGraphicFramePr>
        <xdr:cNvPr id="6" name="Gráfico 5">
          <a:extLst>
            <a:ext uri="{FF2B5EF4-FFF2-40B4-BE49-F238E27FC236}">
              <a16:creationId xmlns:a16="http://schemas.microsoft.com/office/drawing/2014/main" id="{562D6119-A562-6C7F-F338-16B3BE059A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D4F34-7B19-4FEE-B5F1-B0AB9D83829E}">
  <dimension ref="A1:G19"/>
  <sheetViews>
    <sheetView workbookViewId="0">
      <selection activeCell="A6" sqref="A6"/>
    </sheetView>
  </sheetViews>
  <sheetFormatPr baseColWidth="10" defaultColWidth="11.42578125" defaultRowHeight="15" x14ac:dyDescent="0.25"/>
  <cols>
    <col min="1" max="1" width="94.28515625" customWidth="1"/>
    <col min="2" max="3" width="9.42578125" customWidth="1"/>
    <col min="4" max="4" width="11.140625" customWidth="1"/>
    <col min="5" max="5" width="18.85546875" bestFit="1" customWidth="1"/>
    <col min="6" max="6" width="11" customWidth="1"/>
  </cols>
  <sheetData>
    <row r="1" spans="1:7" ht="61.5" customHeight="1" x14ac:dyDescent="0.25">
      <c r="A1" s="130" t="s">
        <v>234</v>
      </c>
    </row>
    <row r="2" spans="1:7" x14ac:dyDescent="0.25">
      <c r="A2" s="130" t="s">
        <v>230</v>
      </c>
    </row>
    <row r="3" spans="1:7" x14ac:dyDescent="0.25">
      <c r="A3" s="130" t="s">
        <v>231</v>
      </c>
    </row>
    <row r="4" spans="1:7" ht="20.25" customHeight="1" x14ac:dyDescent="0.25">
      <c r="A4" s="130" t="s">
        <v>232</v>
      </c>
    </row>
    <row r="5" spans="1:7" x14ac:dyDescent="0.25">
      <c r="A5" s="65"/>
    </row>
    <row r="6" spans="1:7" ht="77.099999999999994" customHeight="1" x14ac:dyDescent="0.25">
      <c r="A6" s="130" t="s">
        <v>233</v>
      </c>
    </row>
    <row r="15" spans="1:7" x14ac:dyDescent="0.25">
      <c r="E15" s="131" t="s">
        <v>228</v>
      </c>
      <c r="F15" s="131" t="s">
        <v>104</v>
      </c>
      <c r="G15" s="131" t="s">
        <v>225</v>
      </c>
    </row>
    <row r="16" spans="1:7" x14ac:dyDescent="0.25">
      <c r="E16" s="131" t="s">
        <v>226</v>
      </c>
      <c r="F16" s="132">
        <f>G16/G19</f>
        <v>0.76</v>
      </c>
      <c r="G16" s="131">
        <v>19</v>
      </c>
    </row>
    <row r="17" spans="5:7" x14ac:dyDescent="0.25">
      <c r="E17" s="131" t="s">
        <v>229</v>
      </c>
      <c r="F17" s="132">
        <f>G17/G19</f>
        <v>0.12</v>
      </c>
      <c r="G17" s="131">
        <v>3</v>
      </c>
    </row>
    <row r="18" spans="5:7" x14ac:dyDescent="0.25">
      <c r="E18" s="131" t="s">
        <v>227</v>
      </c>
      <c r="F18" s="132">
        <f>G18/G19</f>
        <v>0.12</v>
      </c>
      <c r="G18" s="131">
        <v>3</v>
      </c>
    </row>
    <row r="19" spans="5:7" x14ac:dyDescent="0.25">
      <c r="E19" s="131"/>
      <c r="F19" s="131"/>
      <c r="G19" s="131">
        <v>25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E0018-D139-C444-868A-7B1419CDFD3F}">
  <dimension ref="A2:G42"/>
  <sheetViews>
    <sheetView workbookViewId="0">
      <selection activeCell="C42" sqref="C42"/>
    </sheetView>
  </sheetViews>
  <sheetFormatPr baseColWidth="10" defaultColWidth="11.42578125" defaultRowHeight="15" x14ac:dyDescent="0.25"/>
  <cols>
    <col min="1" max="1" width="29.42578125" customWidth="1"/>
    <col min="2" max="2" width="12" customWidth="1"/>
    <col min="3" max="3" width="11.85546875" customWidth="1"/>
    <col min="4" max="4" width="15.42578125" customWidth="1"/>
    <col min="5" max="5" width="13.42578125" customWidth="1"/>
    <col min="6" max="6" width="14.7109375" customWidth="1"/>
  </cols>
  <sheetData>
    <row r="2" spans="1:7" x14ac:dyDescent="0.25">
      <c r="A2" s="136"/>
      <c r="B2" s="136"/>
      <c r="C2" s="136"/>
      <c r="D2" s="136"/>
      <c r="E2" s="136"/>
      <c r="F2" s="136"/>
    </row>
    <row r="3" spans="1:7" ht="35.25" customHeight="1" x14ac:dyDescent="0.25">
      <c r="A3" s="137" t="s">
        <v>241</v>
      </c>
      <c r="B3" s="138"/>
      <c r="C3" s="138"/>
      <c r="D3" s="138"/>
      <c r="E3" s="138"/>
      <c r="F3" s="138"/>
    </row>
    <row r="4" spans="1:7" ht="31.5" customHeight="1" x14ac:dyDescent="0.25">
      <c r="A4" s="139" t="s">
        <v>1</v>
      </c>
      <c r="B4" s="11" t="s">
        <v>8</v>
      </c>
      <c r="C4" s="12" t="s">
        <v>104</v>
      </c>
      <c r="D4" s="141" t="s">
        <v>105</v>
      </c>
      <c r="E4" s="142"/>
      <c r="F4" s="143"/>
      <c r="G4" s="139" t="s">
        <v>236</v>
      </c>
    </row>
    <row r="5" spans="1:7" ht="63" x14ac:dyDescent="0.25">
      <c r="A5" s="140"/>
      <c r="B5" s="11" t="s">
        <v>12</v>
      </c>
      <c r="C5" s="12" t="s">
        <v>13</v>
      </c>
      <c r="D5" s="68" t="s">
        <v>106</v>
      </c>
      <c r="E5" s="69" t="s">
        <v>107</v>
      </c>
      <c r="F5" s="70" t="s">
        <v>108</v>
      </c>
      <c r="G5" s="144"/>
    </row>
    <row r="6" spans="1:7" ht="60" x14ac:dyDescent="0.25">
      <c r="A6" s="71" t="s">
        <v>17</v>
      </c>
      <c r="B6" s="14">
        <v>0.39</v>
      </c>
      <c r="C6" s="73">
        <v>0.34</v>
      </c>
      <c r="D6" s="74"/>
      <c r="E6" s="74" t="s">
        <v>141</v>
      </c>
      <c r="F6" s="133"/>
      <c r="G6" s="3" t="s">
        <v>235</v>
      </c>
    </row>
    <row r="7" spans="1:7" ht="36" x14ac:dyDescent="0.25">
      <c r="A7" s="78" t="s">
        <v>20</v>
      </c>
      <c r="B7" s="13" t="s">
        <v>21</v>
      </c>
      <c r="C7" s="80">
        <v>0.22500000000000001</v>
      </c>
      <c r="D7" s="46" t="s">
        <v>141</v>
      </c>
      <c r="E7" s="46"/>
      <c r="F7" s="134"/>
      <c r="G7" s="3" t="s">
        <v>235</v>
      </c>
    </row>
    <row r="8" spans="1:7" ht="36" x14ac:dyDescent="0.25">
      <c r="A8" s="78" t="s">
        <v>31</v>
      </c>
      <c r="B8" s="13" t="s">
        <v>33</v>
      </c>
      <c r="C8" s="83">
        <v>398</v>
      </c>
      <c r="D8" s="4" t="s">
        <v>141</v>
      </c>
      <c r="E8" s="4"/>
      <c r="F8" s="117"/>
      <c r="G8" s="3" t="s">
        <v>235</v>
      </c>
    </row>
    <row r="9" spans="1:7" ht="36" x14ac:dyDescent="0.25">
      <c r="A9" s="78" t="s">
        <v>35</v>
      </c>
      <c r="B9" s="13" t="s">
        <v>37</v>
      </c>
      <c r="C9" s="83">
        <v>175</v>
      </c>
      <c r="D9" s="4" t="s">
        <v>141</v>
      </c>
      <c r="E9" s="4"/>
      <c r="F9" s="117"/>
      <c r="G9" s="3" t="s">
        <v>235</v>
      </c>
    </row>
    <row r="10" spans="1:7" ht="36" x14ac:dyDescent="0.25">
      <c r="A10" s="78" t="s">
        <v>39</v>
      </c>
      <c r="B10" s="82" t="s">
        <v>41</v>
      </c>
      <c r="C10" s="83">
        <v>230</v>
      </c>
      <c r="D10" s="4"/>
      <c r="E10" s="4" t="s">
        <v>141</v>
      </c>
      <c r="F10" s="117"/>
      <c r="G10" s="3" t="s">
        <v>235</v>
      </c>
    </row>
    <row r="11" spans="1:7" ht="36" x14ac:dyDescent="0.25">
      <c r="A11" s="78" t="s">
        <v>42</v>
      </c>
      <c r="B11" s="82" t="s">
        <v>44</v>
      </c>
      <c r="C11" s="83">
        <v>146</v>
      </c>
      <c r="D11" s="4" t="s">
        <v>141</v>
      </c>
      <c r="E11" s="4"/>
      <c r="F11" s="117"/>
      <c r="G11" s="3" t="s">
        <v>235</v>
      </c>
    </row>
    <row r="12" spans="1:7" ht="24" x14ac:dyDescent="0.25">
      <c r="A12" s="78" t="s">
        <v>46</v>
      </c>
      <c r="B12" s="79">
        <v>0.9</v>
      </c>
      <c r="C12" s="86">
        <v>0.89</v>
      </c>
      <c r="D12" s="4" t="s">
        <v>141</v>
      </c>
      <c r="E12" s="4"/>
      <c r="F12" s="117"/>
      <c r="G12" s="3" t="s">
        <v>235</v>
      </c>
    </row>
    <row r="13" spans="1:7" ht="24" x14ac:dyDescent="0.25">
      <c r="A13" s="78" t="s">
        <v>49</v>
      </c>
      <c r="B13" s="79">
        <v>0.1</v>
      </c>
      <c r="C13" s="86">
        <v>0.2</v>
      </c>
      <c r="D13" s="4" t="s">
        <v>141</v>
      </c>
      <c r="E13" s="4"/>
      <c r="F13" s="117"/>
      <c r="G13" s="3" t="s">
        <v>235</v>
      </c>
    </row>
    <row r="14" spans="1:7" ht="24" x14ac:dyDescent="0.25">
      <c r="A14" s="78" t="s">
        <v>51</v>
      </c>
      <c r="B14" s="79">
        <v>1</v>
      </c>
      <c r="C14" s="86">
        <v>0.97</v>
      </c>
      <c r="D14" s="4" t="s">
        <v>141</v>
      </c>
      <c r="E14" s="4"/>
      <c r="F14" s="117"/>
      <c r="G14" s="3" t="s">
        <v>235</v>
      </c>
    </row>
    <row r="15" spans="1:7" ht="84" x14ac:dyDescent="0.25">
      <c r="A15" s="26" t="s">
        <v>99</v>
      </c>
      <c r="B15" s="26" t="s">
        <v>101</v>
      </c>
      <c r="C15" s="88">
        <v>0.1018</v>
      </c>
      <c r="D15" s="89"/>
      <c r="E15" s="89" t="s">
        <v>141</v>
      </c>
      <c r="F15" s="135"/>
      <c r="G15" s="3" t="s">
        <v>235</v>
      </c>
    </row>
    <row r="16" spans="1:7" ht="72" x14ac:dyDescent="0.25">
      <c r="A16" s="9" t="s">
        <v>28</v>
      </c>
      <c r="B16" s="3">
        <v>7</v>
      </c>
      <c r="C16" s="33">
        <v>0</v>
      </c>
      <c r="D16" s="6"/>
      <c r="E16" s="6"/>
      <c r="F16" s="33" t="s">
        <v>129</v>
      </c>
      <c r="G16" s="3" t="s">
        <v>237</v>
      </c>
    </row>
    <row r="17" spans="1:7" ht="36" x14ac:dyDescent="0.25">
      <c r="A17" s="2" t="s">
        <v>58</v>
      </c>
      <c r="B17" s="4">
        <v>8</v>
      </c>
      <c r="C17" s="4">
        <v>25</v>
      </c>
      <c r="D17" s="4" t="s">
        <v>129</v>
      </c>
      <c r="E17" s="2"/>
      <c r="F17" s="2"/>
      <c r="G17" s="3" t="s">
        <v>237</v>
      </c>
    </row>
    <row r="18" spans="1:7" ht="48" x14ac:dyDescent="0.25">
      <c r="A18" s="2" t="s">
        <v>61</v>
      </c>
      <c r="B18" s="4">
        <v>170</v>
      </c>
      <c r="C18" s="4">
        <v>191</v>
      </c>
      <c r="D18" s="2"/>
      <c r="E18" s="2"/>
      <c r="F18" s="4" t="s">
        <v>129</v>
      </c>
      <c r="G18" s="3" t="s">
        <v>237</v>
      </c>
    </row>
    <row r="19" spans="1:7" ht="60" x14ac:dyDescent="0.25">
      <c r="A19" s="2" t="s">
        <v>63</v>
      </c>
      <c r="B19" s="4">
        <v>50</v>
      </c>
      <c r="C19" s="4">
        <v>59</v>
      </c>
      <c r="D19" s="2"/>
      <c r="E19" s="2"/>
      <c r="F19" s="4" t="s">
        <v>129</v>
      </c>
      <c r="G19" s="3" t="s">
        <v>237</v>
      </c>
    </row>
    <row r="20" spans="1:7" ht="48" x14ac:dyDescent="0.25">
      <c r="A20" s="2" t="s">
        <v>53</v>
      </c>
      <c r="B20" s="4" t="s">
        <v>55</v>
      </c>
      <c r="C20" s="91">
        <v>0.79690000000000005</v>
      </c>
      <c r="D20" s="92">
        <v>0.99575159315256789</v>
      </c>
      <c r="E20" s="2"/>
      <c r="F20" s="2"/>
      <c r="G20" s="3" t="s">
        <v>238</v>
      </c>
    </row>
    <row r="21" spans="1:7" ht="36" x14ac:dyDescent="0.25">
      <c r="A21" s="2" t="s">
        <v>182</v>
      </c>
      <c r="B21" s="16">
        <v>0.39</v>
      </c>
      <c r="C21" s="16">
        <v>0.37</v>
      </c>
      <c r="D21" s="93">
        <f>+C21/B21</f>
        <v>0.94871794871794868</v>
      </c>
      <c r="E21" s="2"/>
      <c r="F21" s="2"/>
      <c r="G21" s="3" t="s">
        <v>238</v>
      </c>
    </row>
    <row r="22" spans="1:7" ht="48" x14ac:dyDescent="0.25">
      <c r="A22" s="2" t="s">
        <v>189</v>
      </c>
      <c r="B22" s="16">
        <v>0.82</v>
      </c>
      <c r="C22" s="16">
        <v>0.83499999999999996</v>
      </c>
      <c r="D22" s="93">
        <f>+C22/B22</f>
        <v>1.0182926829268293</v>
      </c>
      <c r="E22" s="2"/>
      <c r="F22" s="2"/>
      <c r="G22" s="3" t="s">
        <v>238</v>
      </c>
    </row>
    <row r="23" spans="1:7" ht="60" x14ac:dyDescent="0.25">
      <c r="A23" s="2" t="s">
        <v>65</v>
      </c>
      <c r="B23" s="4" t="s">
        <v>66</v>
      </c>
      <c r="C23" s="4" t="s">
        <v>196</v>
      </c>
      <c r="D23" s="4" t="s">
        <v>129</v>
      </c>
      <c r="E23" s="2"/>
      <c r="F23" s="2"/>
      <c r="G23" s="3" t="s">
        <v>239</v>
      </c>
    </row>
    <row r="24" spans="1:7" ht="72" x14ac:dyDescent="0.25">
      <c r="A24" s="2" t="s">
        <v>68</v>
      </c>
      <c r="B24" s="4" t="s">
        <v>70</v>
      </c>
      <c r="C24" s="4" t="s">
        <v>200</v>
      </c>
      <c r="D24" s="96" t="s">
        <v>129</v>
      </c>
      <c r="E24" s="96"/>
      <c r="F24" s="2"/>
      <c r="G24" s="3" t="s">
        <v>239</v>
      </c>
    </row>
    <row r="25" spans="1:7" ht="72" x14ac:dyDescent="0.25">
      <c r="A25" s="2" t="s">
        <v>71</v>
      </c>
      <c r="B25" s="4" t="s">
        <v>73</v>
      </c>
      <c r="C25" s="4" t="s">
        <v>203</v>
      </c>
      <c r="D25" s="96"/>
      <c r="E25" s="4" t="s">
        <v>129</v>
      </c>
      <c r="F25" s="2"/>
      <c r="G25" s="3" t="s">
        <v>239</v>
      </c>
    </row>
    <row r="26" spans="1:7" ht="48" x14ac:dyDescent="0.25">
      <c r="A26" s="2" t="s">
        <v>75</v>
      </c>
      <c r="B26" s="4" t="s">
        <v>207</v>
      </c>
      <c r="C26" s="4" t="s">
        <v>208</v>
      </c>
      <c r="D26" s="96" t="s">
        <v>129</v>
      </c>
      <c r="E26" s="96"/>
      <c r="F26" s="2"/>
      <c r="G26" s="3" t="s">
        <v>239</v>
      </c>
    </row>
    <row r="27" spans="1:7" ht="60" x14ac:dyDescent="0.25">
      <c r="A27" s="2" t="s">
        <v>76</v>
      </c>
      <c r="B27" s="4" t="s">
        <v>213</v>
      </c>
      <c r="C27" s="4" t="s">
        <v>214</v>
      </c>
      <c r="D27" s="96" t="s">
        <v>129</v>
      </c>
      <c r="E27" s="96"/>
      <c r="F27" s="2"/>
      <c r="G27" s="3" t="s">
        <v>239</v>
      </c>
    </row>
    <row r="28" spans="1:7" ht="72" x14ac:dyDescent="0.25">
      <c r="A28" s="5" t="s">
        <v>23</v>
      </c>
      <c r="B28" s="4" t="s">
        <v>25</v>
      </c>
      <c r="C28" s="4" t="s">
        <v>217</v>
      </c>
      <c r="D28" s="96" t="s">
        <v>129</v>
      </c>
      <c r="E28" s="5"/>
      <c r="F28" s="5"/>
      <c r="G28" s="3" t="s">
        <v>26</v>
      </c>
    </row>
    <row r="29" spans="1:7" ht="36" x14ac:dyDescent="0.25">
      <c r="A29" s="15" t="s">
        <v>79</v>
      </c>
      <c r="B29" s="17">
        <v>0.45100000000000001</v>
      </c>
      <c r="C29" s="91">
        <v>0.47127438168530078</v>
      </c>
      <c r="D29" s="4" t="s">
        <v>141</v>
      </c>
      <c r="E29" s="117"/>
      <c r="F29" s="4"/>
      <c r="G29" s="3" t="s">
        <v>240</v>
      </c>
    </row>
    <row r="30" spans="1:7" x14ac:dyDescent="0.25">
      <c r="A30" s="21" t="s">
        <v>81</v>
      </c>
      <c r="B30" s="118">
        <v>0.42270000000000002</v>
      </c>
      <c r="C30" s="119">
        <v>0.4462475946119307</v>
      </c>
      <c r="D30" s="19" t="s">
        <v>141</v>
      </c>
      <c r="E30" s="120"/>
      <c r="F30" s="121"/>
      <c r="G30" s="3" t="s">
        <v>240</v>
      </c>
    </row>
    <row r="31" spans="1:7" x14ac:dyDescent="0.25">
      <c r="A31" s="28" t="s">
        <v>82</v>
      </c>
      <c r="B31" s="122">
        <v>0.62880000000000003</v>
      </c>
      <c r="C31" s="123">
        <v>0.53171390013495279</v>
      </c>
      <c r="D31" s="19"/>
      <c r="E31" s="20" t="s">
        <v>141</v>
      </c>
      <c r="F31" s="121"/>
      <c r="G31" s="3" t="s">
        <v>240</v>
      </c>
    </row>
    <row r="32" spans="1:7" x14ac:dyDescent="0.25">
      <c r="A32" s="24" t="s">
        <v>83</v>
      </c>
      <c r="B32" s="124">
        <v>0.64600000000000002</v>
      </c>
      <c r="C32" s="125">
        <v>0.65104808877928488</v>
      </c>
      <c r="D32" s="19" t="s">
        <v>141</v>
      </c>
      <c r="E32" s="20"/>
      <c r="F32" s="121"/>
      <c r="G32" s="3" t="s">
        <v>240</v>
      </c>
    </row>
    <row r="33" spans="1:7" x14ac:dyDescent="0.25">
      <c r="A33" s="28" t="s">
        <v>93</v>
      </c>
      <c r="B33" s="126">
        <v>0.57779999999999998</v>
      </c>
      <c r="C33" s="123">
        <v>0.5672461116193962</v>
      </c>
      <c r="D33" s="19" t="s">
        <v>141</v>
      </c>
      <c r="E33" s="20"/>
      <c r="F33" s="121"/>
      <c r="G33" s="3" t="s">
        <v>240</v>
      </c>
    </row>
    <row r="34" spans="1:7" x14ac:dyDescent="0.25">
      <c r="A34" s="29" t="s">
        <v>84</v>
      </c>
      <c r="B34" s="127">
        <v>0.52629999999999999</v>
      </c>
      <c r="C34" s="123">
        <v>0.52514506769825919</v>
      </c>
      <c r="D34" s="19" t="s">
        <v>141</v>
      </c>
      <c r="E34" s="20"/>
      <c r="F34" s="121"/>
      <c r="G34" s="3" t="s">
        <v>240</v>
      </c>
    </row>
    <row r="35" spans="1:7" x14ac:dyDescent="0.25">
      <c r="A35" s="30" t="s">
        <v>85</v>
      </c>
      <c r="B35" s="128">
        <v>0.47520000000000001</v>
      </c>
      <c r="C35" s="123">
        <v>0.49928160919540232</v>
      </c>
      <c r="D35" s="19" t="s">
        <v>141</v>
      </c>
      <c r="E35" s="20"/>
      <c r="F35" s="121"/>
      <c r="G35" s="3" t="s">
        <v>240</v>
      </c>
    </row>
    <row r="36" spans="1:7" ht="48" x14ac:dyDescent="0.25">
      <c r="A36" s="26" t="s">
        <v>86</v>
      </c>
      <c r="B36" s="19" t="s">
        <v>88</v>
      </c>
      <c r="C36" s="19">
        <v>20661</v>
      </c>
      <c r="D36" s="19" t="s">
        <v>141</v>
      </c>
      <c r="E36" s="20"/>
      <c r="F36" s="121"/>
      <c r="G36" s="3" t="s">
        <v>240</v>
      </c>
    </row>
    <row r="37" spans="1:7" x14ac:dyDescent="0.25">
      <c r="A37" s="21" t="s">
        <v>81</v>
      </c>
      <c r="B37" s="19" t="s">
        <v>90</v>
      </c>
      <c r="C37" s="19">
        <v>15590</v>
      </c>
      <c r="D37" s="19" t="s">
        <v>141</v>
      </c>
      <c r="E37" s="20"/>
      <c r="F37" s="121"/>
      <c r="G37" s="3" t="s">
        <v>240</v>
      </c>
    </row>
    <row r="38" spans="1:7" x14ac:dyDescent="0.25">
      <c r="A38" s="22" t="s">
        <v>82</v>
      </c>
      <c r="B38" s="19">
        <v>670</v>
      </c>
      <c r="C38" s="19">
        <v>741</v>
      </c>
      <c r="D38" s="19" t="s">
        <v>141</v>
      </c>
      <c r="E38" s="20"/>
      <c r="F38" s="121"/>
      <c r="G38" s="3" t="s">
        <v>240</v>
      </c>
    </row>
    <row r="39" spans="1:7" x14ac:dyDescent="0.25">
      <c r="A39" s="23" t="s">
        <v>83</v>
      </c>
      <c r="B39" s="19">
        <v>750</v>
      </c>
      <c r="C39" s="19">
        <v>811</v>
      </c>
      <c r="D39" s="19" t="s">
        <v>141</v>
      </c>
      <c r="E39" s="20"/>
      <c r="F39" s="121"/>
      <c r="G39" s="3" t="s">
        <v>240</v>
      </c>
    </row>
    <row r="40" spans="1:7" x14ac:dyDescent="0.25">
      <c r="A40" s="24" t="s">
        <v>93</v>
      </c>
      <c r="B40" s="19">
        <v>870</v>
      </c>
      <c r="C40" s="19">
        <v>1093</v>
      </c>
      <c r="D40" s="19" t="s">
        <v>141</v>
      </c>
      <c r="E40" s="20"/>
      <c r="F40" s="121"/>
      <c r="G40" s="3" t="s">
        <v>240</v>
      </c>
    </row>
    <row r="41" spans="1:7" x14ac:dyDescent="0.25">
      <c r="A41" s="25" t="s">
        <v>84</v>
      </c>
      <c r="B41" s="19">
        <v>860</v>
      </c>
      <c r="C41" s="19">
        <v>1034</v>
      </c>
      <c r="D41" s="19" t="s">
        <v>141</v>
      </c>
      <c r="E41" s="20"/>
      <c r="F41" s="121"/>
      <c r="G41" s="3" t="s">
        <v>240</v>
      </c>
    </row>
    <row r="42" spans="1:7" x14ac:dyDescent="0.25">
      <c r="A42" s="21" t="s">
        <v>85</v>
      </c>
      <c r="B42" s="19" t="s">
        <v>97</v>
      </c>
      <c r="C42" s="19">
        <v>1392</v>
      </c>
      <c r="D42" s="19" t="s">
        <v>141</v>
      </c>
      <c r="E42" s="129"/>
      <c r="F42" s="121"/>
      <c r="G42" s="3" t="s">
        <v>240</v>
      </c>
    </row>
  </sheetData>
  <mergeCells count="5">
    <mergeCell ref="A2:F2"/>
    <mergeCell ref="A3:F3"/>
    <mergeCell ref="A4:A5"/>
    <mergeCell ref="D4:F4"/>
    <mergeCell ref="G4: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638E8-092A-49C9-85FB-9298DD1370F0}">
  <dimension ref="A1:J3"/>
  <sheetViews>
    <sheetView workbookViewId="0">
      <selection activeCell="G3" sqref="G3"/>
    </sheetView>
  </sheetViews>
  <sheetFormatPr baseColWidth="10" defaultColWidth="11.42578125" defaultRowHeight="15" x14ac:dyDescent="0.25"/>
  <cols>
    <col min="1" max="1" width="25.85546875" customWidth="1"/>
    <col min="2" max="2" width="22.85546875" customWidth="1"/>
    <col min="3" max="3" width="11.42578125" customWidth="1"/>
    <col min="4" max="5" width="13.42578125" customWidth="1"/>
    <col min="9" max="9" width="89" customWidth="1"/>
    <col min="10" max="10" width="70.28515625" customWidth="1"/>
  </cols>
  <sheetData>
    <row r="1" spans="1:10" ht="96.95" customHeight="1" x14ac:dyDescent="0.25">
      <c r="A1" s="148" t="s">
        <v>0</v>
      </c>
      <c r="B1" s="148" t="s">
        <v>1</v>
      </c>
      <c r="C1" s="148" t="s">
        <v>2</v>
      </c>
      <c r="D1" s="148" t="s">
        <v>119</v>
      </c>
      <c r="E1" s="11" t="s">
        <v>104</v>
      </c>
      <c r="F1" s="141" t="s">
        <v>105</v>
      </c>
      <c r="G1" s="142"/>
      <c r="H1" s="143"/>
      <c r="I1" s="146" t="s">
        <v>10</v>
      </c>
      <c r="J1" s="145" t="s">
        <v>128</v>
      </c>
    </row>
    <row r="2" spans="1:10" ht="112.5" x14ac:dyDescent="0.25">
      <c r="A2" s="149"/>
      <c r="B2" s="149"/>
      <c r="C2" s="149"/>
      <c r="D2" s="149"/>
      <c r="E2" s="11" t="s">
        <v>13</v>
      </c>
      <c r="F2" s="42" t="s">
        <v>106</v>
      </c>
      <c r="G2" s="43" t="s">
        <v>107</v>
      </c>
      <c r="H2" s="44" t="s">
        <v>108</v>
      </c>
      <c r="I2" s="147"/>
      <c r="J2" s="140"/>
    </row>
    <row r="3" spans="1:10" ht="285" x14ac:dyDescent="0.25">
      <c r="A3" s="66" t="s">
        <v>3</v>
      </c>
      <c r="B3" s="66" t="s">
        <v>4</v>
      </c>
      <c r="C3" s="1" t="s">
        <v>5</v>
      </c>
      <c r="D3" s="1" t="s">
        <v>139</v>
      </c>
      <c r="E3" s="1" t="s">
        <v>140</v>
      </c>
      <c r="F3" s="3" t="s">
        <v>141</v>
      </c>
      <c r="G3" s="3"/>
      <c r="H3" s="3"/>
      <c r="I3" s="67" t="s">
        <v>142</v>
      </c>
      <c r="J3" s="66" t="s">
        <v>143</v>
      </c>
    </row>
  </sheetData>
  <mergeCells count="7">
    <mergeCell ref="J1:J2"/>
    <mergeCell ref="F1:H1"/>
    <mergeCell ref="I1:I2"/>
    <mergeCell ref="A1:A2"/>
    <mergeCell ref="B1:B2"/>
    <mergeCell ref="C1:C2"/>
    <mergeCell ref="D1:D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2:O19"/>
  <sheetViews>
    <sheetView tabSelected="1" zoomScaleNormal="100" workbookViewId="0">
      <selection activeCell="A6" sqref="A6"/>
    </sheetView>
  </sheetViews>
  <sheetFormatPr baseColWidth="10" defaultColWidth="11.42578125" defaultRowHeight="15" x14ac:dyDescent="0.25"/>
  <cols>
    <col min="1" max="1" width="34.85546875" customWidth="1"/>
    <col min="2" max="2" width="29.42578125" customWidth="1"/>
    <col min="3" max="3" width="12.85546875" customWidth="1"/>
    <col min="4" max="4" width="12" customWidth="1"/>
    <col min="5" max="5" width="10.28515625" customWidth="1"/>
    <col min="6" max="6" width="15.42578125" customWidth="1"/>
    <col min="7" max="7" width="13.42578125" customWidth="1"/>
    <col min="8" max="8" width="14.7109375" customWidth="1"/>
    <col min="9" max="9" width="143.140625" customWidth="1"/>
    <col min="10" max="10" width="24.42578125" customWidth="1"/>
    <col min="11" max="11" width="34.140625" customWidth="1"/>
    <col min="12" max="12" width="23.28515625" customWidth="1"/>
    <col min="13" max="13" width="39.28515625" customWidth="1"/>
    <col min="14" max="14" width="31.140625" customWidth="1"/>
    <col min="15" max="15" width="21.42578125" customWidth="1"/>
  </cols>
  <sheetData>
    <row r="2" spans="1:15" ht="15.75" x14ac:dyDescent="0.25">
      <c r="A2" s="150" t="s">
        <v>103</v>
      </c>
      <c r="B2" s="136"/>
      <c r="C2" s="136"/>
      <c r="D2" s="136"/>
      <c r="E2" s="136"/>
      <c r="F2" s="136"/>
      <c r="G2" s="136"/>
      <c r="H2" s="136"/>
      <c r="I2" s="136"/>
      <c r="J2" s="136"/>
      <c r="K2" s="136"/>
      <c r="L2" s="136"/>
      <c r="M2" s="136"/>
      <c r="N2" s="136"/>
      <c r="O2" s="136"/>
    </row>
    <row r="3" spans="1:15" ht="15.75" thickBot="1" x14ac:dyDescent="0.3"/>
    <row r="4" spans="1:15"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5" ht="63" x14ac:dyDescent="0.25">
      <c r="A5" s="158"/>
      <c r="B5" s="140"/>
      <c r="C5" s="140"/>
      <c r="D5" s="11" t="s">
        <v>12</v>
      </c>
      <c r="E5" s="12" t="s">
        <v>13</v>
      </c>
      <c r="F5" s="68" t="s">
        <v>106</v>
      </c>
      <c r="G5" s="69" t="s">
        <v>107</v>
      </c>
      <c r="H5" s="70" t="s">
        <v>108</v>
      </c>
      <c r="I5" s="154"/>
      <c r="J5" s="12" t="s">
        <v>14</v>
      </c>
      <c r="K5" s="12" t="s">
        <v>15</v>
      </c>
      <c r="L5" s="154"/>
      <c r="M5" s="161"/>
      <c r="N5" s="140"/>
      <c r="O5" s="156"/>
    </row>
    <row r="6" spans="1:15" ht="409.5" customHeight="1" x14ac:dyDescent="0.25">
      <c r="A6" s="10" t="s">
        <v>16</v>
      </c>
      <c r="B6" s="71" t="s">
        <v>17</v>
      </c>
      <c r="C6" s="72">
        <v>0.67</v>
      </c>
      <c r="D6" s="14">
        <v>0.39</v>
      </c>
      <c r="E6" s="73">
        <v>0.34</v>
      </c>
      <c r="F6" s="74"/>
      <c r="G6" s="74" t="s">
        <v>141</v>
      </c>
      <c r="H6" s="74"/>
      <c r="I6" s="10" t="s">
        <v>144</v>
      </c>
      <c r="J6" s="75">
        <v>3844312115</v>
      </c>
      <c r="K6" s="39" t="s">
        <v>114</v>
      </c>
      <c r="L6" s="76">
        <v>352161117.73000002</v>
      </c>
      <c r="M6" s="77" t="s">
        <v>145</v>
      </c>
      <c r="N6" s="71" t="s">
        <v>146</v>
      </c>
      <c r="O6" s="10" t="s">
        <v>18</v>
      </c>
    </row>
    <row r="7" spans="1:15" ht="76.5" customHeight="1" x14ac:dyDescent="0.25">
      <c r="A7" s="8" t="s">
        <v>19</v>
      </c>
      <c r="B7" s="78" t="s">
        <v>20</v>
      </c>
      <c r="C7" s="79">
        <v>1</v>
      </c>
      <c r="D7" s="13" t="s">
        <v>21</v>
      </c>
      <c r="E7" s="80">
        <v>0.22500000000000001</v>
      </c>
      <c r="F7" s="46" t="s">
        <v>141</v>
      </c>
      <c r="G7" s="46"/>
      <c r="H7" s="46"/>
      <c r="I7" s="81" t="s">
        <v>147</v>
      </c>
      <c r="J7" s="75">
        <v>64000000</v>
      </c>
      <c r="K7" s="39" t="s">
        <v>115</v>
      </c>
      <c r="L7" s="76">
        <v>140836394.15000001</v>
      </c>
      <c r="M7" s="81" t="s">
        <v>148</v>
      </c>
      <c r="N7" s="78" t="s">
        <v>149</v>
      </c>
      <c r="O7" s="2" t="s">
        <v>22</v>
      </c>
    </row>
    <row r="8" spans="1:15" ht="160.5" customHeight="1" x14ac:dyDescent="0.25">
      <c r="A8" s="151" t="s">
        <v>30</v>
      </c>
      <c r="B8" s="78" t="s">
        <v>31</v>
      </c>
      <c r="C8" s="82" t="s">
        <v>32</v>
      </c>
      <c r="D8" s="13" t="s">
        <v>33</v>
      </c>
      <c r="E8" s="83">
        <v>398</v>
      </c>
      <c r="F8" s="4" t="s">
        <v>141</v>
      </c>
      <c r="G8" s="4"/>
      <c r="H8" s="4"/>
      <c r="I8" s="2" t="s">
        <v>150</v>
      </c>
      <c r="J8" s="84">
        <v>3325000000</v>
      </c>
      <c r="K8" s="40" t="s">
        <v>116</v>
      </c>
      <c r="L8" s="76">
        <v>13764615400.280001</v>
      </c>
      <c r="M8" s="81" t="s">
        <v>151</v>
      </c>
      <c r="N8" s="78" t="s">
        <v>152</v>
      </c>
      <c r="O8" s="7" t="s">
        <v>34</v>
      </c>
    </row>
    <row r="9" spans="1:15" ht="146.25" customHeight="1" x14ac:dyDescent="0.25">
      <c r="A9" s="152"/>
      <c r="B9" s="78" t="s">
        <v>35</v>
      </c>
      <c r="C9" s="82" t="s">
        <v>36</v>
      </c>
      <c r="D9" s="13" t="s">
        <v>37</v>
      </c>
      <c r="E9" s="83">
        <v>175</v>
      </c>
      <c r="F9" s="4" t="s">
        <v>141</v>
      </c>
      <c r="G9" s="4"/>
      <c r="H9" s="4"/>
      <c r="I9" s="2" t="s">
        <v>153</v>
      </c>
      <c r="J9" s="84">
        <v>3325000000</v>
      </c>
      <c r="K9" s="40" t="s">
        <v>116</v>
      </c>
      <c r="L9" s="76">
        <v>5198895236.6800003</v>
      </c>
      <c r="M9" s="81" t="s">
        <v>154</v>
      </c>
      <c r="N9" s="78" t="s">
        <v>155</v>
      </c>
      <c r="O9" s="2" t="s">
        <v>38</v>
      </c>
    </row>
    <row r="10" spans="1:15" ht="212.25" customHeight="1" x14ac:dyDescent="0.25">
      <c r="A10" s="152"/>
      <c r="B10" s="78" t="s">
        <v>39</v>
      </c>
      <c r="C10" s="82" t="s">
        <v>40</v>
      </c>
      <c r="D10" s="82" t="s">
        <v>41</v>
      </c>
      <c r="E10" s="83">
        <v>230</v>
      </c>
      <c r="F10" s="4"/>
      <c r="G10" s="4" t="s">
        <v>141</v>
      </c>
      <c r="H10" s="4"/>
      <c r="I10" s="2" t="s">
        <v>156</v>
      </c>
      <c r="J10" s="84">
        <v>2000000000</v>
      </c>
      <c r="K10" s="40" t="s">
        <v>116</v>
      </c>
      <c r="L10" s="76">
        <v>963821438.19000006</v>
      </c>
      <c r="M10" s="81" t="s">
        <v>157</v>
      </c>
      <c r="N10" s="78" t="s">
        <v>158</v>
      </c>
      <c r="O10" s="7" t="s">
        <v>38</v>
      </c>
    </row>
    <row r="11" spans="1:15" ht="201.75" customHeight="1" x14ac:dyDescent="0.25">
      <c r="A11" s="153"/>
      <c r="B11" s="78" t="s">
        <v>42</v>
      </c>
      <c r="C11" s="82" t="s">
        <v>43</v>
      </c>
      <c r="D11" s="82" t="s">
        <v>44</v>
      </c>
      <c r="E11" s="83">
        <v>146</v>
      </c>
      <c r="F11" s="4" t="s">
        <v>141</v>
      </c>
      <c r="G11" s="4"/>
      <c r="H11" s="4"/>
      <c r="I11" s="2" t="s">
        <v>159</v>
      </c>
      <c r="J11" s="85">
        <v>2000000000</v>
      </c>
      <c r="K11" s="40" t="s">
        <v>116</v>
      </c>
      <c r="L11" s="76">
        <v>139166412.53999999</v>
      </c>
      <c r="M11" s="81" t="s">
        <v>160</v>
      </c>
      <c r="N11" s="78" t="s">
        <v>161</v>
      </c>
      <c r="O11" s="7" t="s">
        <v>38</v>
      </c>
    </row>
    <row r="12" spans="1:15" ht="321" customHeight="1" x14ac:dyDescent="0.25">
      <c r="A12" s="9" t="s">
        <v>45</v>
      </c>
      <c r="B12" s="78" t="s">
        <v>46</v>
      </c>
      <c r="C12" s="79">
        <v>1</v>
      </c>
      <c r="D12" s="79">
        <v>0.9</v>
      </c>
      <c r="E12" s="86">
        <v>0.89</v>
      </c>
      <c r="F12" s="4" t="s">
        <v>141</v>
      </c>
      <c r="G12" s="4"/>
      <c r="H12" s="4"/>
      <c r="I12" s="2" t="s">
        <v>162</v>
      </c>
      <c r="J12" s="84">
        <v>83032000</v>
      </c>
      <c r="K12" s="40" t="s">
        <v>117</v>
      </c>
      <c r="L12" s="87">
        <v>59840506000</v>
      </c>
      <c r="M12" s="2" t="s">
        <v>163</v>
      </c>
      <c r="N12" s="78" t="s">
        <v>164</v>
      </c>
      <c r="O12" s="2" t="s">
        <v>47</v>
      </c>
    </row>
    <row r="13" spans="1:15" ht="409.5" customHeight="1" x14ac:dyDescent="0.25">
      <c r="A13" s="2" t="s">
        <v>48</v>
      </c>
      <c r="B13" s="78" t="s">
        <v>49</v>
      </c>
      <c r="C13" s="79">
        <v>1</v>
      </c>
      <c r="D13" s="79">
        <v>0.1</v>
      </c>
      <c r="E13" s="86">
        <v>0.2</v>
      </c>
      <c r="F13" s="4" t="s">
        <v>141</v>
      </c>
      <c r="G13" s="4"/>
      <c r="H13" s="4"/>
      <c r="I13" s="2" t="s">
        <v>165</v>
      </c>
      <c r="J13" s="87">
        <v>9866000000</v>
      </c>
      <c r="K13" s="40" t="s">
        <v>118</v>
      </c>
      <c r="L13" s="87">
        <v>571350000000</v>
      </c>
      <c r="M13" s="2" t="s">
        <v>166</v>
      </c>
      <c r="N13" s="78" t="s">
        <v>167</v>
      </c>
      <c r="O13" s="7" t="s">
        <v>47</v>
      </c>
    </row>
    <row r="14" spans="1:15" ht="336.75" customHeight="1" x14ac:dyDescent="0.25">
      <c r="A14" s="2" t="s">
        <v>50</v>
      </c>
      <c r="B14" s="78" t="s">
        <v>51</v>
      </c>
      <c r="C14" s="79">
        <v>1</v>
      </c>
      <c r="D14" s="79">
        <v>1</v>
      </c>
      <c r="E14" s="86">
        <v>0.97</v>
      </c>
      <c r="F14" s="4" t="s">
        <v>141</v>
      </c>
      <c r="G14" s="4"/>
      <c r="H14" s="4"/>
      <c r="I14" s="2" t="s">
        <v>168</v>
      </c>
      <c r="J14" s="84">
        <v>18538000000</v>
      </c>
      <c r="K14" s="40" t="s">
        <v>118</v>
      </c>
      <c r="L14" s="87">
        <v>13992820000</v>
      </c>
      <c r="M14" s="2" t="s">
        <v>169</v>
      </c>
      <c r="N14" s="78" t="s">
        <v>170</v>
      </c>
      <c r="O14" s="7" t="s">
        <v>47</v>
      </c>
    </row>
    <row r="15" spans="1:15" ht="300" x14ac:dyDescent="0.25">
      <c r="A15" s="18" t="s">
        <v>98</v>
      </c>
      <c r="B15" s="26" t="s">
        <v>99</v>
      </c>
      <c r="C15" s="26" t="s">
        <v>100</v>
      </c>
      <c r="D15" s="26" t="s">
        <v>101</v>
      </c>
      <c r="E15" s="88">
        <v>0.1018</v>
      </c>
      <c r="F15" s="89"/>
      <c r="G15" s="89" t="s">
        <v>141</v>
      </c>
      <c r="H15" s="89"/>
      <c r="I15" s="18" t="s">
        <v>171</v>
      </c>
      <c r="J15" s="41">
        <v>0</v>
      </c>
      <c r="K15" s="90" t="s">
        <v>172</v>
      </c>
      <c r="L15" s="76">
        <v>0</v>
      </c>
      <c r="M15" s="2" t="s">
        <v>173</v>
      </c>
      <c r="N15" s="78" t="s">
        <v>174</v>
      </c>
      <c r="O15" s="18" t="s">
        <v>102</v>
      </c>
    </row>
    <row r="17" spans="1:1" ht="60" x14ac:dyDescent="0.25">
      <c r="A17" s="38" t="s">
        <v>111</v>
      </c>
    </row>
    <row r="18" spans="1:1" ht="90" x14ac:dyDescent="0.25">
      <c r="A18" s="38" t="s">
        <v>112</v>
      </c>
    </row>
    <row r="19" spans="1:1" ht="45" x14ac:dyDescent="0.25">
      <c r="A19" s="38" t="s">
        <v>113</v>
      </c>
    </row>
  </sheetData>
  <mergeCells count="12">
    <mergeCell ref="A2:O2"/>
    <mergeCell ref="A8:A11"/>
    <mergeCell ref="F4:H4"/>
    <mergeCell ref="J4:K4"/>
    <mergeCell ref="L4:L5"/>
    <mergeCell ref="O4:O5"/>
    <mergeCell ref="A4:A5"/>
    <mergeCell ref="B4:B5"/>
    <mergeCell ref="C4:C5"/>
    <mergeCell ref="I4:I5"/>
    <mergeCell ref="M4:M5"/>
    <mergeCell ref="N4:N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P13"/>
  <sheetViews>
    <sheetView topLeftCell="B1" zoomScaleNormal="100" workbookViewId="0">
      <selection activeCell="I8" sqref="I8"/>
    </sheetView>
  </sheetViews>
  <sheetFormatPr baseColWidth="10" defaultColWidth="11.42578125" defaultRowHeight="15" x14ac:dyDescent="0.25"/>
  <cols>
    <col min="1" max="1" width="34.85546875" customWidth="1"/>
    <col min="2" max="2" width="29.42578125" customWidth="1"/>
    <col min="3" max="3" width="10.42578125" customWidth="1"/>
    <col min="4" max="5" width="9.42578125" customWidth="1"/>
    <col min="6" max="6" width="13.140625" customWidth="1"/>
    <col min="7" max="7" width="11.140625" customWidth="1"/>
    <col min="8" max="8" width="11" customWidth="1"/>
    <col min="9" max="9" width="44.85546875" customWidth="1"/>
    <col min="11" max="11" width="15.140625" customWidth="1"/>
    <col min="12" max="12" width="18.42578125" customWidth="1"/>
    <col min="13" max="14" width="32.42578125" customWidth="1"/>
    <col min="15" max="15" width="21.42578125" customWidth="1"/>
  </cols>
  <sheetData>
    <row r="2" spans="1:16" ht="15.75" x14ac:dyDescent="0.25">
      <c r="A2" s="150" t="s">
        <v>103</v>
      </c>
      <c r="B2" s="136"/>
      <c r="C2" s="136"/>
      <c r="D2" s="136"/>
      <c r="E2" s="136"/>
      <c r="F2" s="136"/>
      <c r="G2" s="136"/>
      <c r="H2" s="136"/>
      <c r="I2" s="136"/>
      <c r="J2" s="136"/>
      <c r="K2" s="136"/>
      <c r="L2" s="136"/>
      <c r="M2" s="136"/>
      <c r="N2" s="136"/>
      <c r="O2" s="136"/>
    </row>
    <row r="3" spans="1:16" ht="15.75" thickBot="1" x14ac:dyDescent="0.3"/>
    <row r="4" spans="1:16"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6" ht="102.6" customHeight="1" x14ac:dyDescent="0.25">
      <c r="A5" s="158"/>
      <c r="B5" s="140"/>
      <c r="C5" s="140"/>
      <c r="D5" s="11" t="s">
        <v>12</v>
      </c>
      <c r="E5" s="12" t="s">
        <v>13</v>
      </c>
      <c r="F5" s="35" t="s">
        <v>106</v>
      </c>
      <c r="G5" s="36" t="s">
        <v>107</v>
      </c>
      <c r="H5" s="34" t="s">
        <v>108</v>
      </c>
      <c r="I5" s="154"/>
      <c r="J5" s="12" t="s">
        <v>14</v>
      </c>
      <c r="K5" s="12" t="s">
        <v>15</v>
      </c>
      <c r="L5" s="154"/>
      <c r="M5" s="161"/>
      <c r="N5" s="140"/>
      <c r="O5" s="156"/>
    </row>
    <row r="6" spans="1:16" ht="105" customHeight="1" x14ac:dyDescent="0.25">
      <c r="A6" s="2" t="s">
        <v>27</v>
      </c>
      <c r="B6" s="9" t="s">
        <v>28</v>
      </c>
      <c r="C6" s="33">
        <v>34</v>
      </c>
      <c r="D6" s="3">
        <v>7</v>
      </c>
      <c r="E6" s="33">
        <v>0</v>
      </c>
      <c r="F6" s="6"/>
      <c r="G6" s="6"/>
      <c r="H6" s="33" t="s">
        <v>129</v>
      </c>
      <c r="I6" s="9" t="s">
        <v>136</v>
      </c>
      <c r="J6" s="45">
        <f>45816087.6/1000000</f>
        <v>45.816087600000003</v>
      </c>
      <c r="K6" s="46" t="s">
        <v>120</v>
      </c>
      <c r="L6" s="33">
        <v>0</v>
      </c>
      <c r="M6" s="9" t="s">
        <v>137</v>
      </c>
      <c r="N6" s="9" t="s">
        <v>130</v>
      </c>
      <c r="O6" s="2" t="s">
        <v>29</v>
      </c>
      <c r="P6" s="65"/>
    </row>
    <row r="7" spans="1:16" ht="243.95" customHeight="1" x14ac:dyDescent="0.25">
      <c r="A7" s="8" t="s">
        <v>57</v>
      </c>
      <c r="B7" s="2" t="s">
        <v>58</v>
      </c>
      <c r="C7" s="4">
        <v>12</v>
      </c>
      <c r="D7" s="4">
        <v>8</v>
      </c>
      <c r="E7" s="4">
        <v>25</v>
      </c>
      <c r="F7" s="4" t="s">
        <v>129</v>
      </c>
      <c r="G7" s="2"/>
      <c r="H7" s="2"/>
      <c r="I7" s="2" t="s">
        <v>138</v>
      </c>
      <c r="J7" s="4">
        <v>4.9000000000000004</v>
      </c>
      <c r="K7" s="4" t="s">
        <v>121</v>
      </c>
      <c r="L7" s="4">
        <v>4.9000000000000004</v>
      </c>
      <c r="M7" s="2"/>
      <c r="N7" s="2" t="s">
        <v>134</v>
      </c>
      <c r="O7" s="2" t="s">
        <v>59</v>
      </c>
      <c r="P7" s="65"/>
    </row>
    <row r="8" spans="1:16" ht="300" x14ac:dyDescent="0.25">
      <c r="A8" s="151" t="s">
        <v>60</v>
      </c>
      <c r="B8" s="2" t="s">
        <v>61</v>
      </c>
      <c r="C8" s="4">
        <v>120</v>
      </c>
      <c r="D8" s="4">
        <v>170</v>
      </c>
      <c r="E8" s="4">
        <v>191</v>
      </c>
      <c r="F8" s="2"/>
      <c r="G8" s="2"/>
      <c r="H8" s="4" t="s">
        <v>129</v>
      </c>
      <c r="I8" s="2" t="s">
        <v>131</v>
      </c>
      <c r="J8" s="47">
        <f>63404487.75/1000000</f>
        <v>63.404487750000001</v>
      </c>
      <c r="K8" s="4" t="s">
        <v>122</v>
      </c>
      <c r="L8" s="4">
        <v>48.36</v>
      </c>
      <c r="M8" s="2"/>
      <c r="N8" s="2" t="s">
        <v>133</v>
      </c>
      <c r="O8" s="2" t="s">
        <v>62</v>
      </c>
      <c r="P8" s="65"/>
    </row>
    <row r="9" spans="1:16" ht="300" x14ac:dyDescent="0.25">
      <c r="A9" s="153"/>
      <c r="B9" s="2" t="s">
        <v>63</v>
      </c>
      <c r="C9" s="4">
        <v>20</v>
      </c>
      <c r="D9" s="4">
        <v>50</v>
      </c>
      <c r="E9" s="4">
        <v>59</v>
      </c>
      <c r="F9" s="2"/>
      <c r="G9" s="2"/>
      <c r="H9" s="4" t="s">
        <v>129</v>
      </c>
      <c r="I9" s="2" t="s">
        <v>132</v>
      </c>
      <c r="J9" s="47">
        <f>63404487.75/1000000</f>
        <v>63.404487750000001</v>
      </c>
      <c r="K9" s="4" t="s">
        <v>123</v>
      </c>
      <c r="L9" s="4">
        <v>48.36</v>
      </c>
      <c r="M9" s="2"/>
      <c r="N9" s="2" t="s">
        <v>135</v>
      </c>
      <c r="O9" s="2" t="s">
        <v>62</v>
      </c>
    </row>
    <row r="11" spans="1:16" ht="55.5" customHeight="1" x14ac:dyDescent="0.25">
      <c r="A11" s="38" t="s">
        <v>111</v>
      </c>
      <c r="B11" s="37"/>
    </row>
    <row r="12" spans="1:16" ht="81.599999999999994" customHeight="1" x14ac:dyDescent="0.25">
      <c r="A12" s="38" t="s">
        <v>112</v>
      </c>
    </row>
    <row r="13" spans="1:16" ht="69.95" customHeight="1" x14ac:dyDescent="0.25">
      <c r="A13" s="38" t="s">
        <v>113</v>
      </c>
    </row>
  </sheetData>
  <mergeCells count="12">
    <mergeCell ref="A2:O2"/>
    <mergeCell ref="J4:K4"/>
    <mergeCell ref="L4:L5"/>
    <mergeCell ref="O4:O5"/>
    <mergeCell ref="A8:A9"/>
    <mergeCell ref="A4:A5"/>
    <mergeCell ref="B4:B5"/>
    <mergeCell ref="C4:C5"/>
    <mergeCell ref="F4:H4"/>
    <mergeCell ref="I4:I5"/>
    <mergeCell ref="M4:M5"/>
    <mergeCell ref="N4:N5"/>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O10"/>
  <sheetViews>
    <sheetView zoomScaleNormal="100" workbookViewId="0">
      <selection activeCell="H7" sqref="H7"/>
    </sheetView>
  </sheetViews>
  <sheetFormatPr baseColWidth="10" defaultColWidth="15" defaultRowHeight="15" x14ac:dyDescent="0.25"/>
  <sheetData>
    <row r="2" spans="1:15" ht="15.75" x14ac:dyDescent="0.25">
      <c r="A2" s="150" t="s">
        <v>103</v>
      </c>
      <c r="B2" s="136"/>
      <c r="C2" s="136"/>
      <c r="D2" s="136"/>
      <c r="E2" s="136"/>
      <c r="F2" s="136"/>
      <c r="G2" s="136"/>
      <c r="H2" s="136"/>
      <c r="I2" s="136"/>
      <c r="J2" s="136"/>
      <c r="K2" s="136"/>
      <c r="L2" s="136"/>
      <c r="M2" s="136"/>
      <c r="N2" s="136"/>
      <c r="O2" s="136"/>
    </row>
    <row r="3" spans="1:15" ht="15.75" thickBot="1" x14ac:dyDescent="0.3"/>
    <row r="4" spans="1:15"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5" ht="78.75" x14ac:dyDescent="0.25">
      <c r="A5" s="158"/>
      <c r="B5" s="140"/>
      <c r="C5" s="140"/>
      <c r="D5" s="11" t="s">
        <v>12</v>
      </c>
      <c r="E5" s="12" t="s">
        <v>13</v>
      </c>
      <c r="F5" s="35" t="s">
        <v>106</v>
      </c>
      <c r="G5" s="36" t="s">
        <v>107</v>
      </c>
      <c r="H5" s="34" t="s">
        <v>108</v>
      </c>
      <c r="I5" s="154"/>
      <c r="J5" s="12" t="s">
        <v>175</v>
      </c>
      <c r="K5" s="12" t="s">
        <v>15</v>
      </c>
      <c r="L5" s="154"/>
      <c r="M5" s="161"/>
      <c r="N5" s="140"/>
      <c r="O5" s="156"/>
    </row>
    <row r="6" spans="1:15" ht="408.75" customHeight="1" x14ac:dyDescent="0.25">
      <c r="A6" s="2" t="s">
        <v>52</v>
      </c>
      <c r="B6" s="2" t="s">
        <v>53</v>
      </c>
      <c r="C6" s="4" t="s">
        <v>54</v>
      </c>
      <c r="D6" s="4" t="s">
        <v>55</v>
      </c>
      <c r="E6" s="91">
        <v>0.79690000000000005</v>
      </c>
      <c r="F6" s="92">
        <v>0.99575159315256789</v>
      </c>
      <c r="G6" s="2"/>
      <c r="H6" s="2"/>
      <c r="I6" s="8" t="s">
        <v>176</v>
      </c>
      <c r="J6" s="50" t="s">
        <v>177</v>
      </c>
      <c r="K6" s="49" t="s">
        <v>124</v>
      </c>
      <c r="L6" s="17" t="s">
        <v>178</v>
      </c>
      <c r="M6" s="78" t="s">
        <v>179</v>
      </c>
      <c r="N6" s="2" t="s">
        <v>180</v>
      </c>
      <c r="O6" s="8" t="s">
        <v>56</v>
      </c>
    </row>
    <row r="7" spans="1:15" ht="384" x14ac:dyDescent="0.25">
      <c r="A7" s="2" t="s">
        <v>181</v>
      </c>
      <c r="B7" s="2" t="s">
        <v>182</v>
      </c>
      <c r="C7" s="16">
        <v>1</v>
      </c>
      <c r="D7" s="16">
        <v>0.39</v>
      </c>
      <c r="E7" s="16">
        <v>0.37</v>
      </c>
      <c r="F7" s="93">
        <f>+E7/D7</f>
        <v>0.94871794871794868</v>
      </c>
      <c r="G7" s="2"/>
      <c r="H7" s="2"/>
      <c r="I7" s="2" t="s">
        <v>183</v>
      </c>
      <c r="J7" s="49" t="s">
        <v>184</v>
      </c>
      <c r="K7" s="49" t="s">
        <v>185</v>
      </c>
      <c r="L7" s="94">
        <v>22591077.890000001</v>
      </c>
      <c r="M7" s="2" t="s">
        <v>186</v>
      </c>
      <c r="N7" s="2" t="s">
        <v>187</v>
      </c>
      <c r="O7" s="2" t="s">
        <v>188</v>
      </c>
    </row>
    <row r="8" spans="1:15" ht="372" x14ac:dyDescent="0.25">
      <c r="A8" s="8" t="s">
        <v>57</v>
      </c>
      <c r="B8" s="2" t="s">
        <v>189</v>
      </c>
      <c r="C8" s="16">
        <v>0.91</v>
      </c>
      <c r="D8" s="16">
        <v>0.82</v>
      </c>
      <c r="E8" s="16">
        <v>0.83499999999999996</v>
      </c>
      <c r="F8" s="93">
        <f>+E8/D8</f>
        <v>1.0182926829268293</v>
      </c>
      <c r="G8" s="2"/>
      <c r="H8" s="2"/>
      <c r="I8" s="2" t="s">
        <v>190</v>
      </c>
      <c r="J8" s="95" t="s">
        <v>191</v>
      </c>
      <c r="K8" s="51" t="s">
        <v>192</v>
      </c>
      <c r="L8" s="2"/>
      <c r="M8" s="2" t="s">
        <v>193</v>
      </c>
      <c r="N8" s="2" t="s">
        <v>194</v>
      </c>
      <c r="O8" s="2" t="s">
        <v>195</v>
      </c>
    </row>
    <row r="9" spans="1:15" x14ac:dyDescent="0.25">
      <c r="A9" s="38"/>
    </row>
    <row r="10" spans="1:15" x14ac:dyDescent="0.25">
      <c r="A10" s="38"/>
    </row>
  </sheetData>
  <mergeCells count="11">
    <mergeCell ref="A2:O2"/>
    <mergeCell ref="J4:K4"/>
    <mergeCell ref="L4:L5"/>
    <mergeCell ref="O4:O5"/>
    <mergeCell ref="A4:A5"/>
    <mergeCell ref="B4:B5"/>
    <mergeCell ref="C4:C5"/>
    <mergeCell ref="F4:H4"/>
    <mergeCell ref="I4:I5"/>
    <mergeCell ref="M4:M5"/>
    <mergeCell ref="N4:N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Q19"/>
  <sheetViews>
    <sheetView zoomScaleNormal="100" workbookViewId="0">
      <selection activeCell="H9" sqref="H9"/>
    </sheetView>
  </sheetViews>
  <sheetFormatPr baseColWidth="10" defaultColWidth="11.42578125" defaultRowHeight="15" x14ac:dyDescent="0.25"/>
  <cols>
    <col min="1" max="1" width="34.85546875" customWidth="1"/>
    <col min="2" max="2" width="23.7109375" customWidth="1"/>
    <col min="3" max="3" width="10.7109375" customWidth="1"/>
    <col min="4" max="4" width="9.7109375" customWidth="1"/>
    <col min="5" max="5" width="9.28515625" customWidth="1"/>
    <col min="6" max="6" width="10.28515625" customWidth="1"/>
    <col min="7" max="7" width="11.28515625" customWidth="1"/>
    <col min="8" max="8" width="10.140625" customWidth="1"/>
    <col min="9" max="9" width="24.42578125" customWidth="1"/>
    <col min="11" max="11" width="15.140625" customWidth="1"/>
    <col min="12" max="12" width="16.85546875" customWidth="1"/>
    <col min="13" max="13" width="59.85546875" customWidth="1"/>
    <col min="14" max="14" width="33.7109375" customWidth="1"/>
    <col min="15" max="15" width="31.42578125" customWidth="1"/>
    <col min="16" max="16" width="18.42578125" customWidth="1"/>
    <col min="17" max="17" width="16" customWidth="1"/>
  </cols>
  <sheetData>
    <row r="2" spans="1:17" ht="15.75" x14ac:dyDescent="0.25">
      <c r="A2" s="150" t="s">
        <v>103</v>
      </c>
      <c r="B2" s="136"/>
      <c r="C2" s="136"/>
      <c r="D2" s="136"/>
      <c r="E2" s="136"/>
      <c r="F2" s="136"/>
      <c r="G2" s="136"/>
      <c r="H2" s="136"/>
      <c r="I2" s="136"/>
      <c r="J2" s="136"/>
      <c r="K2" s="136"/>
      <c r="L2" s="136"/>
      <c r="M2" s="136"/>
      <c r="N2" s="136"/>
      <c r="O2" s="136"/>
    </row>
    <row r="3" spans="1:17" ht="15.75" thickBot="1" x14ac:dyDescent="0.3"/>
    <row r="4" spans="1:17"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7" ht="112.5" x14ac:dyDescent="0.25">
      <c r="A5" s="158"/>
      <c r="B5" s="140"/>
      <c r="C5" s="140"/>
      <c r="D5" s="11" t="s">
        <v>12</v>
      </c>
      <c r="E5" s="12" t="s">
        <v>13</v>
      </c>
      <c r="F5" s="35" t="s">
        <v>106</v>
      </c>
      <c r="G5" s="36" t="s">
        <v>107</v>
      </c>
      <c r="H5" s="34" t="s">
        <v>108</v>
      </c>
      <c r="I5" s="154"/>
      <c r="J5" s="12" t="s">
        <v>14</v>
      </c>
      <c r="K5" s="12" t="s">
        <v>15</v>
      </c>
      <c r="L5" s="154"/>
      <c r="M5" s="161"/>
      <c r="N5" s="140"/>
      <c r="O5" s="156"/>
    </row>
    <row r="6" spans="1:17" ht="90" customHeight="1" x14ac:dyDescent="0.25">
      <c r="A6" s="151" t="s">
        <v>64</v>
      </c>
      <c r="B6" s="2" t="s">
        <v>65</v>
      </c>
      <c r="C6" s="31">
        <v>171995</v>
      </c>
      <c r="D6" s="4" t="s">
        <v>66</v>
      </c>
      <c r="E6" s="4" t="s">
        <v>196</v>
      </c>
      <c r="F6" s="96" t="s">
        <v>129</v>
      </c>
      <c r="G6" s="2"/>
      <c r="H6" s="2"/>
      <c r="I6" s="2" t="s">
        <v>197</v>
      </c>
      <c r="J6" s="52">
        <v>10853.58</v>
      </c>
      <c r="K6" s="48" t="s">
        <v>125</v>
      </c>
      <c r="L6" s="97">
        <v>10135.771949446998</v>
      </c>
      <c r="M6" s="2" t="s">
        <v>198</v>
      </c>
      <c r="N6" s="2" t="s">
        <v>199</v>
      </c>
      <c r="O6" s="2" t="s">
        <v>67</v>
      </c>
      <c r="P6" s="98"/>
    </row>
    <row r="7" spans="1:17" ht="92.25" customHeight="1" x14ac:dyDescent="0.25">
      <c r="A7" s="152"/>
      <c r="B7" s="2" t="s">
        <v>68</v>
      </c>
      <c r="C7" s="4" t="s">
        <v>69</v>
      </c>
      <c r="D7" s="4" t="s">
        <v>70</v>
      </c>
      <c r="E7" s="4" t="s">
        <v>200</v>
      </c>
      <c r="F7" s="96" t="s">
        <v>129</v>
      </c>
      <c r="G7" s="96"/>
      <c r="H7" s="2"/>
      <c r="I7" s="2" t="s">
        <v>201</v>
      </c>
      <c r="J7" s="52">
        <v>35700.67</v>
      </c>
      <c r="K7" s="48" t="s">
        <v>125</v>
      </c>
      <c r="L7" s="97">
        <v>32177.308039214902</v>
      </c>
      <c r="M7" s="2" t="s">
        <v>202</v>
      </c>
      <c r="N7" s="2" t="s">
        <v>199</v>
      </c>
      <c r="O7" s="2" t="s">
        <v>67</v>
      </c>
      <c r="P7" s="98"/>
    </row>
    <row r="8" spans="1:17" ht="109.5" customHeight="1" x14ac:dyDescent="0.25">
      <c r="A8" s="153"/>
      <c r="B8" s="2" t="s">
        <v>71</v>
      </c>
      <c r="C8" s="4" t="s">
        <v>72</v>
      </c>
      <c r="D8" s="4" t="s">
        <v>73</v>
      </c>
      <c r="E8" s="4" t="s">
        <v>203</v>
      </c>
      <c r="F8" s="96"/>
      <c r="G8" s="96" t="s">
        <v>129</v>
      </c>
      <c r="H8" s="2"/>
      <c r="I8" s="2" t="s">
        <v>204</v>
      </c>
      <c r="J8" s="53">
        <v>13.2</v>
      </c>
      <c r="K8" s="48" t="s">
        <v>125</v>
      </c>
      <c r="L8" s="97">
        <v>10.377599999999999</v>
      </c>
      <c r="M8" s="2" t="s">
        <v>205</v>
      </c>
      <c r="N8" s="2" t="s">
        <v>199</v>
      </c>
      <c r="O8" s="2" t="s">
        <v>67</v>
      </c>
      <c r="P8" s="98"/>
      <c r="Q8" s="99"/>
    </row>
    <row r="9" spans="1:17" ht="126" customHeight="1" x14ac:dyDescent="0.25">
      <c r="A9" s="151" t="s">
        <v>74</v>
      </c>
      <c r="B9" s="2" t="s">
        <v>75</v>
      </c>
      <c r="C9" s="4" t="s">
        <v>206</v>
      </c>
      <c r="D9" s="4" t="s">
        <v>207</v>
      </c>
      <c r="E9" s="4" t="s">
        <v>208</v>
      </c>
      <c r="F9" s="96" t="s">
        <v>129</v>
      </c>
      <c r="G9" s="96"/>
      <c r="H9" s="2"/>
      <c r="I9" s="2" t="s">
        <v>209</v>
      </c>
      <c r="J9" s="52">
        <v>3812.72</v>
      </c>
      <c r="K9" s="48" t="s">
        <v>125</v>
      </c>
      <c r="L9" s="97">
        <v>3812.72</v>
      </c>
      <c r="M9" s="2" t="s">
        <v>210</v>
      </c>
      <c r="N9" s="2" t="s">
        <v>211</v>
      </c>
      <c r="O9" s="2" t="s">
        <v>67</v>
      </c>
      <c r="P9" s="98"/>
    </row>
    <row r="10" spans="1:17" ht="176.25" customHeight="1" x14ac:dyDescent="0.25">
      <c r="A10" s="153"/>
      <c r="B10" s="2" t="s">
        <v>76</v>
      </c>
      <c r="C10" s="4" t="s">
        <v>212</v>
      </c>
      <c r="D10" s="4" t="s">
        <v>213</v>
      </c>
      <c r="E10" s="4" t="s">
        <v>214</v>
      </c>
      <c r="F10" s="96" t="s">
        <v>129</v>
      </c>
      <c r="G10" s="96"/>
      <c r="H10" s="2"/>
      <c r="I10" s="2" t="s">
        <v>215</v>
      </c>
      <c r="J10" s="52">
        <v>3871.84</v>
      </c>
      <c r="K10" s="48" t="s">
        <v>125</v>
      </c>
      <c r="L10" s="97">
        <v>3746.7130733333343</v>
      </c>
      <c r="M10" s="2" t="s">
        <v>216</v>
      </c>
      <c r="N10" s="2" t="s">
        <v>199</v>
      </c>
      <c r="O10" s="2" t="s">
        <v>77</v>
      </c>
      <c r="P10" s="98"/>
    </row>
    <row r="11" spans="1:17" x14ac:dyDescent="0.25">
      <c r="J11" s="100"/>
      <c r="K11" s="100"/>
      <c r="L11" s="100"/>
    </row>
    <row r="12" spans="1:17" ht="23.25" customHeight="1" x14ac:dyDescent="0.25">
      <c r="A12" s="38" t="s">
        <v>111</v>
      </c>
      <c r="J12" s="99"/>
      <c r="L12" s="101"/>
    </row>
    <row r="13" spans="1:17" ht="24.75" customHeight="1" x14ac:dyDescent="0.25">
      <c r="A13" s="38" t="s">
        <v>112</v>
      </c>
      <c r="J13" s="100"/>
    </row>
    <row r="14" spans="1:17" ht="45" x14ac:dyDescent="0.25">
      <c r="A14" s="38" t="s">
        <v>113</v>
      </c>
      <c r="B14" s="99"/>
    </row>
    <row r="15" spans="1:17" x14ac:dyDescent="0.25">
      <c r="B15" s="99"/>
    </row>
    <row r="19" spans="12:17" x14ac:dyDescent="0.25">
      <c r="L19" s="99"/>
      <c r="Q19" s="99"/>
    </row>
  </sheetData>
  <mergeCells count="13">
    <mergeCell ref="A2:O2"/>
    <mergeCell ref="J4:K4"/>
    <mergeCell ref="L4:L5"/>
    <mergeCell ref="O4:O5"/>
    <mergeCell ref="A6:A8"/>
    <mergeCell ref="I4:I5"/>
    <mergeCell ref="M4:M5"/>
    <mergeCell ref="N4:N5"/>
    <mergeCell ref="A9:A10"/>
    <mergeCell ref="A4:A5"/>
    <mergeCell ref="B4:B5"/>
    <mergeCell ref="C4:C5"/>
    <mergeCell ref="F4: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O8"/>
  <sheetViews>
    <sheetView topLeftCell="B1" zoomScaleNormal="100" workbookViewId="0">
      <selection activeCell="J21" sqref="J21"/>
    </sheetView>
  </sheetViews>
  <sheetFormatPr baseColWidth="10" defaultColWidth="11.42578125" defaultRowHeight="15" x14ac:dyDescent="0.25"/>
  <cols>
    <col min="1" max="1" width="34.85546875" customWidth="1"/>
    <col min="2" max="2" width="29.42578125" customWidth="1"/>
    <col min="3" max="3" width="10.7109375" customWidth="1"/>
    <col min="4" max="4" width="10.85546875" customWidth="1"/>
    <col min="5" max="5" width="11.85546875" customWidth="1"/>
    <col min="6" max="6" width="9.85546875" customWidth="1"/>
    <col min="7" max="7" width="11.28515625" customWidth="1"/>
    <col min="8" max="8" width="11.42578125" customWidth="1"/>
    <col min="9" max="9" width="48.42578125" customWidth="1"/>
    <col min="11" max="11" width="15.140625" customWidth="1"/>
    <col min="12" max="12" width="13.7109375" customWidth="1"/>
    <col min="13" max="13" width="62" customWidth="1"/>
    <col min="14" max="14" width="33.7109375" customWidth="1"/>
    <col min="15" max="15" width="21.42578125" customWidth="1"/>
  </cols>
  <sheetData>
    <row r="2" spans="1:15" ht="15.75" x14ac:dyDescent="0.25">
      <c r="A2" s="150" t="s">
        <v>103</v>
      </c>
      <c r="B2" s="136"/>
      <c r="C2" s="136"/>
      <c r="D2" s="136"/>
      <c r="E2" s="136"/>
      <c r="F2" s="136"/>
      <c r="G2" s="136"/>
      <c r="H2" s="136"/>
      <c r="I2" s="136"/>
      <c r="J2" s="136"/>
      <c r="K2" s="136"/>
      <c r="L2" s="136"/>
      <c r="M2" s="136"/>
      <c r="N2" s="136"/>
      <c r="O2" s="136"/>
    </row>
    <row r="3" spans="1:15" ht="15.75" thickBot="1" x14ac:dyDescent="0.3"/>
    <row r="4" spans="1:15"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5" ht="112.5" x14ac:dyDescent="0.25">
      <c r="A5" s="158"/>
      <c r="B5" s="140"/>
      <c r="C5" s="140"/>
      <c r="D5" s="11" t="s">
        <v>12</v>
      </c>
      <c r="E5" s="12" t="s">
        <v>13</v>
      </c>
      <c r="F5" s="35" t="s">
        <v>106</v>
      </c>
      <c r="G5" s="36" t="s">
        <v>107</v>
      </c>
      <c r="H5" s="34" t="s">
        <v>108</v>
      </c>
      <c r="I5" s="154"/>
      <c r="J5" s="12" t="s">
        <v>14</v>
      </c>
      <c r="K5" s="12" t="s">
        <v>15</v>
      </c>
      <c r="L5" s="154"/>
      <c r="M5" s="161"/>
      <c r="N5" s="140"/>
      <c r="O5" s="156"/>
    </row>
    <row r="6" spans="1:15" ht="171" customHeight="1" x14ac:dyDescent="0.25">
      <c r="A6" s="8" t="s">
        <v>19</v>
      </c>
      <c r="B6" s="5" t="s">
        <v>23</v>
      </c>
      <c r="C6" s="4" t="s">
        <v>24</v>
      </c>
      <c r="D6" s="4" t="s">
        <v>25</v>
      </c>
      <c r="E6" s="4" t="s">
        <v>217</v>
      </c>
      <c r="F6" s="96" t="s">
        <v>129</v>
      </c>
      <c r="G6" s="5"/>
      <c r="H6" s="5"/>
      <c r="I6" s="2" t="s">
        <v>218</v>
      </c>
      <c r="J6" s="53">
        <v>5580.87</v>
      </c>
      <c r="K6" s="2" t="s">
        <v>126</v>
      </c>
      <c r="L6" s="4">
        <v>5368.39</v>
      </c>
      <c r="M6" s="2" t="s">
        <v>219</v>
      </c>
      <c r="N6" s="2" t="s">
        <v>220</v>
      </c>
      <c r="O6" s="2" t="s">
        <v>26</v>
      </c>
    </row>
    <row r="8" spans="1:15" x14ac:dyDescent="0.25">
      <c r="A8" s="162" t="s">
        <v>221</v>
      </c>
      <c r="B8" s="163"/>
      <c r="C8" s="163"/>
      <c r="D8" s="163"/>
      <c r="E8" s="163"/>
      <c r="F8" s="163"/>
      <c r="G8" s="163"/>
      <c r="H8" s="163"/>
      <c r="I8" s="163"/>
      <c r="J8" s="163"/>
      <c r="K8" s="163"/>
      <c r="L8" s="163"/>
      <c r="M8" s="163"/>
      <c r="N8" s="163"/>
      <c r="O8" s="163"/>
    </row>
  </sheetData>
  <mergeCells count="12">
    <mergeCell ref="A8:O8"/>
    <mergeCell ref="A2:O2"/>
    <mergeCell ref="J4:K4"/>
    <mergeCell ref="L4:L5"/>
    <mergeCell ref="O4:O5"/>
    <mergeCell ref="A4:A5"/>
    <mergeCell ref="B4:B5"/>
    <mergeCell ref="C4:C5"/>
    <mergeCell ref="F4:H4"/>
    <mergeCell ref="I4:I5"/>
    <mergeCell ref="M4:M5"/>
    <mergeCell ref="N4:N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O23"/>
  <sheetViews>
    <sheetView zoomScaleNormal="100" workbookViewId="0">
      <selection activeCell="I21" sqref="I21"/>
    </sheetView>
  </sheetViews>
  <sheetFormatPr baseColWidth="10" defaultColWidth="11.42578125" defaultRowHeight="15" x14ac:dyDescent="0.25"/>
  <cols>
    <col min="1" max="1" width="34.7109375" customWidth="1"/>
    <col min="2" max="2" width="29.42578125" customWidth="1"/>
    <col min="3" max="3" width="10.7109375" customWidth="1"/>
    <col min="4" max="4" width="9.7109375" customWidth="1"/>
    <col min="5" max="5" width="9.28515625" customWidth="1"/>
    <col min="6" max="6" width="9.42578125" customWidth="1"/>
    <col min="7" max="7" width="10.7109375" customWidth="1"/>
    <col min="8" max="8" width="11.7109375" customWidth="1"/>
    <col min="9" max="9" width="51.85546875" customWidth="1"/>
    <col min="10" max="10" width="16.140625" bestFit="1" customWidth="1"/>
    <col min="11" max="11" width="15.140625" customWidth="1"/>
    <col min="12" max="12" width="28.42578125" customWidth="1"/>
    <col min="13" max="14" width="33.7109375" customWidth="1"/>
    <col min="15" max="15" width="21.42578125" customWidth="1"/>
  </cols>
  <sheetData>
    <row r="2" spans="1:15" ht="15.75" x14ac:dyDescent="0.25">
      <c r="A2" s="150" t="s">
        <v>103</v>
      </c>
      <c r="B2" s="136"/>
      <c r="C2" s="136"/>
      <c r="D2" s="136"/>
      <c r="E2" s="136"/>
      <c r="F2" s="136"/>
      <c r="G2" s="136"/>
      <c r="H2" s="136"/>
      <c r="I2" s="136"/>
      <c r="J2" s="136"/>
      <c r="K2" s="136"/>
      <c r="L2" s="136"/>
      <c r="M2" s="136"/>
      <c r="N2" s="136"/>
      <c r="O2" s="136"/>
    </row>
    <row r="3" spans="1:15" ht="15.75" thickBot="1" x14ac:dyDescent="0.3"/>
    <row r="4" spans="1:15" ht="31.5" customHeight="1" thickTop="1" x14ac:dyDescent="0.25">
      <c r="A4" s="157" t="s">
        <v>6</v>
      </c>
      <c r="B4" s="139" t="s">
        <v>1</v>
      </c>
      <c r="C4" s="159" t="s">
        <v>7</v>
      </c>
      <c r="D4" s="11" t="s">
        <v>8</v>
      </c>
      <c r="E4" s="12" t="s">
        <v>104</v>
      </c>
      <c r="F4" s="141" t="s">
        <v>105</v>
      </c>
      <c r="G4" s="142"/>
      <c r="H4" s="143"/>
      <c r="I4" s="146" t="s">
        <v>10</v>
      </c>
      <c r="J4" s="141" t="s">
        <v>9</v>
      </c>
      <c r="K4" s="143"/>
      <c r="L4" s="146" t="s">
        <v>109</v>
      </c>
      <c r="M4" s="160" t="s">
        <v>110</v>
      </c>
      <c r="N4" s="145" t="s">
        <v>128</v>
      </c>
      <c r="O4" s="155" t="s">
        <v>11</v>
      </c>
    </row>
    <row r="5" spans="1:15" ht="112.5" x14ac:dyDescent="0.25">
      <c r="A5" s="158"/>
      <c r="B5" s="140"/>
      <c r="C5" s="140"/>
      <c r="D5" s="11" t="s">
        <v>12</v>
      </c>
      <c r="E5" s="12" t="s">
        <v>13</v>
      </c>
      <c r="F5" s="35" t="s">
        <v>106</v>
      </c>
      <c r="G5" s="36" t="s">
        <v>107</v>
      </c>
      <c r="H5" s="34" t="s">
        <v>108</v>
      </c>
      <c r="I5" s="154"/>
      <c r="J5" s="12" t="s">
        <v>14</v>
      </c>
      <c r="K5" s="12" t="s">
        <v>15</v>
      </c>
      <c r="L5" s="154"/>
      <c r="M5" s="168"/>
      <c r="N5" s="145"/>
      <c r="O5" s="156"/>
    </row>
    <row r="6" spans="1:15" ht="40.5" customHeight="1" x14ac:dyDescent="0.25">
      <c r="A6" s="164" t="s">
        <v>78</v>
      </c>
      <c r="B6" s="15" t="s">
        <v>79</v>
      </c>
      <c r="C6" s="102">
        <v>0.46</v>
      </c>
      <c r="D6" s="103">
        <v>0.45100000000000001</v>
      </c>
      <c r="E6" s="104">
        <v>0.47127438168530078</v>
      </c>
      <c r="F6" s="96" t="s">
        <v>141</v>
      </c>
      <c r="G6" s="105"/>
      <c r="H6" s="96"/>
      <c r="I6" s="170" t="s">
        <v>222</v>
      </c>
      <c r="J6" s="54">
        <v>3202656973.0100002</v>
      </c>
      <c r="K6" s="169" t="s">
        <v>127</v>
      </c>
      <c r="L6" s="106">
        <v>2949616889.9299994</v>
      </c>
      <c r="M6" s="173" t="s">
        <v>223</v>
      </c>
      <c r="N6" s="2" t="s">
        <v>224</v>
      </c>
      <c r="O6" s="64" t="s">
        <v>80</v>
      </c>
    </row>
    <row r="7" spans="1:15" ht="24.6" customHeight="1" x14ac:dyDescent="0.25">
      <c r="A7" s="165"/>
      <c r="B7" s="21" t="s">
        <v>81</v>
      </c>
      <c r="C7" s="56">
        <v>0.43109999999999998</v>
      </c>
      <c r="D7" s="57">
        <v>0.42270000000000002</v>
      </c>
      <c r="E7" s="107">
        <v>0.4462475946119307</v>
      </c>
      <c r="F7" s="108" t="s">
        <v>141</v>
      </c>
      <c r="G7" s="109"/>
      <c r="H7" s="110"/>
      <c r="I7" s="171"/>
      <c r="J7" s="55">
        <v>2630209366.9199996</v>
      </c>
      <c r="K7" s="169"/>
      <c r="L7" s="111">
        <v>2414248506.2999997</v>
      </c>
      <c r="M7" s="174"/>
      <c r="N7" s="2" t="s">
        <v>224</v>
      </c>
      <c r="O7" s="32" t="s">
        <v>80</v>
      </c>
    </row>
    <row r="8" spans="1:15" ht="28.35" customHeight="1" x14ac:dyDescent="0.25">
      <c r="A8" s="166"/>
      <c r="B8" s="28" t="s">
        <v>82</v>
      </c>
      <c r="C8" s="58">
        <v>0.64129999999999998</v>
      </c>
      <c r="D8" s="59">
        <v>0.62880000000000003</v>
      </c>
      <c r="E8" s="112">
        <v>0.53171390013495279</v>
      </c>
      <c r="F8" s="108"/>
      <c r="G8" s="113" t="s">
        <v>141</v>
      </c>
      <c r="H8" s="110"/>
      <c r="I8" s="171"/>
      <c r="J8" s="55">
        <v>97313076.879999995</v>
      </c>
      <c r="K8" s="169"/>
      <c r="L8" s="111">
        <v>95907825.370000005</v>
      </c>
      <c r="M8" s="174"/>
      <c r="N8" s="2" t="s">
        <v>224</v>
      </c>
      <c r="O8" s="32" t="s">
        <v>80</v>
      </c>
    </row>
    <row r="9" spans="1:15" ht="33" customHeight="1" x14ac:dyDescent="0.25">
      <c r="A9" s="166"/>
      <c r="B9" s="21" t="s">
        <v>83</v>
      </c>
      <c r="C9" s="60">
        <v>0.65890000000000004</v>
      </c>
      <c r="D9" s="61">
        <v>0.64600000000000002</v>
      </c>
      <c r="E9" s="112">
        <v>0.65104808877928488</v>
      </c>
      <c r="F9" s="108" t="s">
        <v>141</v>
      </c>
      <c r="G9" s="113"/>
      <c r="H9" s="110"/>
      <c r="I9" s="171"/>
      <c r="J9" s="55">
        <v>88607872.260000005</v>
      </c>
      <c r="K9" s="169"/>
      <c r="L9" s="111">
        <v>71980161.959999993</v>
      </c>
      <c r="M9" s="174"/>
      <c r="N9" s="2" t="s">
        <v>224</v>
      </c>
      <c r="O9" s="32" t="s">
        <v>80</v>
      </c>
    </row>
    <row r="10" spans="1:15" ht="23.45" customHeight="1" x14ac:dyDescent="0.25">
      <c r="A10" s="166"/>
      <c r="B10" s="28" t="s">
        <v>93</v>
      </c>
      <c r="C10" s="60">
        <v>0.58930000000000005</v>
      </c>
      <c r="D10" s="61">
        <v>0.57779999999999998</v>
      </c>
      <c r="E10" s="112">
        <v>0.5672461116193962</v>
      </c>
      <c r="F10" s="108" t="s">
        <v>141</v>
      </c>
      <c r="G10" s="113"/>
      <c r="H10" s="110"/>
      <c r="I10" s="171"/>
      <c r="J10" s="55">
        <v>95109695.510000005</v>
      </c>
      <c r="K10" s="169"/>
      <c r="L10" s="111">
        <v>93432736.639999986</v>
      </c>
      <c r="M10" s="174"/>
      <c r="N10" s="2" t="s">
        <v>224</v>
      </c>
      <c r="O10" s="32" t="s">
        <v>80</v>
      </c>
    </row>
    <row r="11" spans="1:15" ht="23.1" customHeight="1" x14ac:dyDescent="0.25">
      <c r="A11" s="166"/>
      <c r="B11" s="29" t="s">
        <v>84</v>
      </c>
      <c r="C11" s="62">
        <v>0.58679999999999999</v>
      </c>
      <c r="D11" s="63">
        <v>0.52629999999999999</v>
      </c>
      <c r="E11" s="112">
        <v>0.52514506769825919</v>
      </c>
      <c r="F11" s="108" t="s">
        <v>141</v>
      </c>
      <c r="G11" s="113"/>
      <c r="H11" s="110"/>
      <c r="I11" s="171"/>
      <c r="J11" s="55">
        <v>89796753.560000002</v>
      </c>
      <c r="K11" s="169"/>
      <c r="L11" s="111">
        <v>87342893.339999989</v>
      </c>
      <c r="M11" s="174"/>
      <c r="N11" s="2" t="s">
        <v>224</v>
      </c>
      <c r="O11" s="32" t="s">
        <v>80</v>
      </c>
    </row>
    <row r="12" spans="1:15" ht="20.100000000000001" customHeight="1" x14ac:dyDescent="0.25">
      <c r="A12" s="166"/>
      <c r="B12" s="30" t="s">
        <v>85</v>
      </c>
      <c r="C12" s="58">
        <v>0.48470000000000002</v>
      </c>
      <c r="D12" s="59">
        <v>0.47520000000000001</v>
      </c>
      <c r="E12" s="112">
        <v>0.49928160919540232</v>
      </c>
      <c r="F12" s="108" t="s">
        <v>141</v>
      </c>
      <c r="G12" s="113"/>
      <c r="H12" s="110"/>
      <c r="I12" s="171"/>
      <c r="J12" s="55">
        <v>201620207.88</v>
      </c>
      <c r="K12" s="169"/>
      <c r="L12" s="111">
        <v>186704766.31999993</v>
      </c>
      <c r="M12" s="174"/>
      <c r="N12" s="2" t="s">
        <v>224</v>
      </c>
      <c r="O12" s="32"/>
    </row>
    <row r="13" spans="1:15" ht="48" customHeight="1" x14ac:dyDescent="0.25">
      <c r="A13" s="166"/>
      <c r="B13" s="26" t="s">
        <v>86</v>
      </c>
      <c r="C13" s="58" t="s">
        <v>87</v>
      </c>
      <c r="D13" s="108" t="s">
        <v>88</v>
      </c>
      <c r="E13" s="114">
        <v>20661</v>
      </c>
      <c r="F13" s="108" t="s">
        <v>141</v>
      </c>
      <c r="G13" s="113"/>
      <c r="H13" s="110"/>
      <c r="I13" s="171"/>
      <c r="J13" s="55"/>
      <c r="K13" s="169"/>
      <c r="L13" s="27"/>
      <c r="M13" s="174"/>
      <c r="N13" s="2" t="s">
        <v>224</v>
      </c>
      <c r="O13" s="32" t="s">
        <v>80</v>
      </c>
    </row>
    <row r="14" spans="1:15" ht="24" customHeight="1" x14ac:dyDescent="0.25">
      <c r="A14" s="166"/>
      <c r="B14" s="21" t="s">
        <v>81</v>
      </c>
      <c r="C14" s="113" t="s">
        <v>89</v>
      </c>
      <c r="D14" s="108" t="s">
        <v>90</v>
      </c>
      <c r="E14" s="114">
        <v>15590</v>
      </c>
      <c r="F14" s="108" t="s">
        <v>141</v>
      </c>
      <c r="G14" s="113"/>
      <c r="H14" s="110"/>
      <c r="I14" s="171"/>
      <c r="J14" s="24"/>
      <c r="K14" s="169"/>
      <c r="L14" s="27"/>
      <c r="M14" s="174"/>
      <c r="N14" s="2" t="s">
        <v>224</v>
      </c>
      <c r="O14" s="32" t="s">
        <v>80</v>
      </c>
    </row>
    <row r="15" spans="1:15" ht="25.35" customHeight="1" x14ac:dyDescent="0.25">
      <c r="A15" s="166"/>
      <c r="B15" s="22" t="s">
        <v>82</v>
      </c>
      <c r="C15" s="108" t="s">
        <v>91</v>
      </c>
      <c r="D15" s="108">
        <v>670</v>
      </c>
      <c r="E15" s="114">
        <v>741</v>
      </c>
      <c r="F15" s="108" t="s">
        <v>141</v>
      </c>
      <c r="G15" s="113"/>
      <c r="H15" s="110"/>
      <c r="I15" s="171"/>
      <c r="J15" s="24"/>
      <c r="K15" s="169"/>
      <c r="L15" s="27"/>
      <c r="M15" s="174"/>
      <c r="N15" s="2" t="s">
        <v>224</v>
      </c>
      <c r="O15" s="32" t="s">
        <v>80</v>
      </c>
    </row>
    <row r="16" spans="1:15" ht="24" customHeight="1" x14ac:dyDescent="0.25">
      <c r="A16" s="166"/>
      <c r="B16" s="23" t="s">
        <v>83</v>
      </c>
      <c r="C16" s="108" t="s">
        <v>92</v>
      </c>
      <c r="D16" s="108">
        <v>750</v>
      </c>
      <c r="E16" s="115">
        <v>811</v>
      </c>
      <c r="F16" s="108" t="s">
        <v>141</v>
      </c>
      <c r="G16" s="113"/>
      <c r="H16" s="110"/>
      <c r="I16" s="171"/>
      <c r="J16" s="24"/>
      <c r="K16" s="169"/>
      <c r="L16" s="27"/>
      <c r="M16" s="174"/>
      <c r="N16" s="2" t="s">
        <v>224</v>
      </c>
      <c r="O16" s="32" t="s">
        <v>80</v>
      </c>
    </row>
    <row r="17" spans="1:15" ht="24.6" customHeight="1" x14ac:dyDescent="0.25">
      <c r="A17" s="166"/>
      <c r="B17" s="24" t="s">
        <v>93</v>
      </c>
      <c r="C17" s="108" t="s">
        <v>94</v>
      </c>
      <c r="D17" s="108">
        <v>870</v>
      </c>
      <c r="E17" s="115">
        <v>1093</v>
      </c>
      <c r="F17" s="108" t="s">
        <v>141</v>
      </c>
      <c r="G17" s="113"/>
      <c r="H17" s="110"/>
      <c r="I17" s="171"/>
      <c r="J17" s="24"/>
      <c r="K17" s="169"/>
      <c r="L17" s="27"/>
      <c r="M17" s="174"/>
      <c r="N17" s="2" t="s">
        <v>224</v>
      </c>
      <c r="O17" s="32" t="s">
        <v>80</v>
      </c>
    </row>
    <row r="18" spans="1:15" ht="21.6" customHeight="1" x14ac:dyDescent="0.25">
      <c r="A18" s="166"/>
      <c r="B18" s="25" t="s">
        <v>84</v>
      </c>
      <c r="C18" s="108" t="s">
        <v>95</v>
      </c>
      <c r="D18" s="108">
        <v>860</v>
      </c>
      <c r="E18" s="115">
        <v>1034</v>
      </c>
      <c r="F18" s="108" t="s">
        <v>141</v>
      </c>
      <c r="G18" s="113"/>
      <c r="H18" s="110"/>
      <c r="I18" s="171"/>
      <c r="J18" s="24"/>
      <c r="K18" s="169"/>
      <c r="L18" s="27"/>
      <c r="M18" s="174"/>
      <c r="N18" s="2" t="s">
        <v>224</v>
      </c>
      <c r="O18" s="32" t="s">
        <v>80</v>
      </c>
    </row>
    <row r="19" spans="1:15" ht="24.6" customHeight="1" x14ac:dyDescent="0.25">
      <c r="A19" s="167"/>
      <c r="B19" s="21" t="s">
        <v>85</v>
      </c>
      <c r="C19" s="113" t="s">
        <v>96</v>
      </c>
      <c r="D19" s="108" t="s">
        <v>97</v>
      </c>
      <c r="E19" s="115">
        <v>1392</v>
      </c>
      <c r="F19" s="108" t="s">
        <v>141</v>
      </c>
      <c r="G19" s="116"/>
      <c r="H19" s="110"/>
      <c r="I19" s="172"/>
      <c r="J19" s="24"/>
      <c r="K19" s="169"/>
      <c r="L19" s="27"/>
      <c r="M19" s="175"/>
      <c r="N19" s="2" t="s">
        <v>224</v>
      </c>
      <c r="O19" s="32" t="s">
        <v>80</v>
      </c>
    </row>
    <row r="21" spans="1:15" ht="60" x14ac:dyDescent="0.25">
      <c r="A21" s="38" t="s">
        <v>111</v>
      </c>
    </row>
    <row r="22" spans="1:15" ht="90" x14ac:dyDescent="0.25">
      <c r="A22" s="38" t="s">
        <v>112</v>
      </c>
    </row>
    <row r="23" spans="1:15" ht="45" x14ac:dyDescent="0.25">
      <c r="A23" s="38" t="s">
        <v>113</v>
      </c>
    </row>
  </sheetData>
  <mergeCells count="15">
    <mergeCell ref="A6:A19"/>
    <mergeCell ref="A2:O2"/>
    <mergeCell ref="J4:K4"/>
    <mergeCell ref="L4:L5"/>
    <mergeCell ref="O4:O5"/>
    <mergeCell ref="A4:A5"/>
    <mergeCell ref="B4:B5"/>
    <mergeCell ref="C4:C5"/>
    <mergeCell ref="F4:H4"/>
    <mergeCell ref="I4:I5"/>
    <mergeCell ref="M4:M5"/>
    <mergeCell ref="K6:K19"/>
    <mergeCell ref="N4:N5"/>
    <mergeCell ref="I6:I19"/>
    <mergeCell ref="M6:M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Balance resultados  2023</vt:lpstr>
      <vt:lpstr>Detalle clasif. metas</vt:lpstr>
      <vt:lpstr>Obj. Sectoriales CCSS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 Monge Sibaja</cp:lastModifiedBy>
  <cp:revision/>
  <dcterms:created xsi:type="dcterms:W3CDTF">2022-12-08T16:52:25Z</dcterms:created>
  <dcterms:modified xsi:type="dcterms:W3CDTF">2024-03-08T20:20:04Z</dcterms:modified>
  <cp:category/>
  <cp:contentStatus/>
</cp:coreProperties>
</file>