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Orietta\Desktop\DP 2025\Documentos para publicar\"/>
    </mc:Choice>
  </mc:AlternateContent>
  <xr:revisionPtr revIDLastSave="0" documentId="8_{C4E32059-4ED3-4463-96BE-966054210058}" xr6:coauthVersionLast="47" xr6:coauthVersionMax="47" xr10:uidLastSave="{00000000-0000-0000-0000-000000000000}"/>
  <bookViews>
    <workbookView xWindow="-120" yWindow="-120" windowWidth="20730" windowHeight="11040" xr2:uid="{732CF8CE-FB21-49BC-A444-3D930D1E2FC5}"/>
  </bookViews>
  <sheets>
    <sheet name="Balance result. IV trim." sheetId="14" r:id="rId1"/>
    <sheet name="Detalle clasif. metas" sheetId="15" r:id="rId2"/>
    <sheet name="Obj. Sectoriales CCSS" sheetId="13" r:id="rId3"/>
    <sheet name="CCSS" sheetId="3" r:id="rId4"/>
    <sheet name="M. Salud" sheetId="4" r:id="rId5"/>
    <sheet name="AyA" sheetId="5" r:id="rId6"/>
    <sheet name="CEN CINAI" sheetId="6" r:id="rId7"/>
    <sheet name="ICODER" sheetId="7" r:id="rId8"/>
    <sheet name="IAFA" sheetId="8" r:id="rId9"/>
  </sheets>
  <definedNames>
    <definedName name="_xlnm._FilterDatabase" localSheetId="1" hidden="1">'Detalle clasif. metas'!$E$4:$G$42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G19" i="14" l="1"/>
  <c r="F16" i="14" s="1"/>
  <c r="F17" i="14" l="1"/>
  <c r="F18" i="14"/>
</calcChain>
</file>

<file path=xl/sharedStrings.xml><?xml version="1.0" encoding="utf-8"?>
<sst xmlns="http://schemas.openxmlformats.org/spreadsheetml/2006/main" count="646" uniqueCount="262">
  <si>
    <t>Cumplimiento</t>
  </si>
  <si>
    <t>Intervención Pública</t>
  </si>
  <si>
    <t>Indicador</t>
  </si>
  <si>
    <t>Meta anual 2024</t>
  </si>
  <si>
    <t>Responsable</t>
  </si>
  <si>
    <t>Valor meta)</t>
  </si>
  <si>
    <t>(Valor real)</t>
  </si>
  <si>
    <t>1. Implementación del programa fortalecimiento de la prestación de servicios de salud y el desarrollo de Redes Integradas en la CCSS acorde con las necesidades de la población</t>
  </si>
  <si>
    <t>AD1.  Porcentaje acumulado de avance en la implementación del Programa Fortalecimiento y el desarrollo de Redes Integradas de Prestación de Servicios de Salud en la CCSS</t>
  </si>
  <si>
    <t>2. Estrategia Nacional para el Abordaje Integral de las Enfermedades Crónicas no Transmisibles y obesidad</t>
  </si>
  <si>
    <t>BC1. Porcentaje acumulado de avance de construcción de los dos modelos de predicción de patologías</t>
  </si>
  <si>
    <t>4. Acceso y oportunidad de los servicios de salud</t>
  </si>
  <si>
    <t>AD1. Plazo promedio de días espera para Cirugía Ambulatoria en la CCSS.</t>
  </si>
  <si>
    <t>450 días</t>
  </si>
  <si>
    <t>AD2. Plazo promedio de días de espera para cirugía de catarata en la CCSS</t>
  </si>
  <si>
    <t>286 días</t>
  </si>
  <si>
    <t>AD3. Plazo promedio en días de espera para ultrasonidos generales en la CCSS</t>
  </si>
  <si>
    <t>180 días</t>
  </si>
  <si>
    <t>AD4. Plazo Promedio de días de espera para endoscopías altas en la CCSS.</t>
  </si>
  <si>
    <t>160 días</t>
  </si>
  <si>
    <t>5. 002303 Construcción y Equipamiento de la Nueva Sede del Hospital Dr. Max Peralta Jiménez, Cartago.</t>
  </si>
  <si>
    <t>ABCD1. Porcentaje acumulado de avance de obra (Hospital Dr. Max Peralta Jiménez, Cartago)</t>
  </si>
  <si>
    <t>6. 001637. Diseño, construcción y equipamiento del Nuevo Hospital Monseñor Sanabria, Puntarenas</t>
  </si>
  <si>
    <t>ABCD1. Porcentaje acumulado de avance de obra (Hospital Monseñor Sanabria)</t>
  </si>
  <si>
    <t>7. 002793 Construcción y equipamiento de la nueva sede del Área de Salud Naranjo</t>
  </si>
  <si>
    <t>ABCD1. Porcentaje acumulado de avance de obra  (Área Salud Naranjo)</t>
  </si>
  <si>
    <t>17. Adquisición de terreno, construcción
y equipamiento del nuevo Hospital Tony
Facio, Limón</t>
  </si>
  <si>
    <t>ABCD1 Porcentaje acumulado de avance de las etapas programadas para el desarrollo del proyecto del nuevo Hospital Tony Facio, Limón.</t>
  </si>
  <si>
    <t>(Acumulado 15%)
Estudios previos de ingeniería y anteproyecto:
3% (Diseño)</t>
  </si>
  <si>
    <t>3. Promoción de la Salud Mental y Prevención de las principales afectaciones a la salud mental</t>
  </si>
  <si>
    <t>C1 Número de proyectos en Promoción de la Salud Mental y en Prevención de las afectaciones a la Salud Mental dirigidos a la población ejecutados a nivel nacional.</t>
  </si>
  <si>
    <t>11. Salud ambiental</t>
  </si>
  <si>
    <t>C2. Porcentaje acumulado de residuos ordinarios y de manejo especial valorizados</t>
  </si>
  <si>
    <t xml:space="preserve">12. Simplificación y agilización de los procesos de inscripción y renovación de medicamentos  </t>
  </si>
  <si>
    <t>C1. Promedio trimestral de días hábiles para la resolución de las solicitudes de la inscripción de medicamentos.</t>
  </si>
  <si>
    <t>C2. Promedio trimestral de días hábiles para la resolución de las solicitudes de la renovación de medicamentos con declaración jurada.</t>
  </si>
  <si>
    <t>13. Desarrollo de infraestructura Tecnológica con capacidad de interoperabilidad que facilite la toma de decisiones</t>
  </si>
  <si>
    <t>C1. Número acumulado de sistemas de información en salud del Miniterio de Salud, con capacidad de interoperabilidad</t>
  </si>
  <si>
    <t>9 Programa de agua potable para comunidades indígenas</t>
  </si>
  <si>
    <t>C5. Porcentaje acumulado de avance del programa de agua potable para comunidades indígenas.</t>
  </si>
  <si>
    <t>10. Proyecto 000043 Mejoramiento del medio ambiente del Área Metropolitana (proyecto de alcantarillado sanitario GAM)</t>
  </si>
  <si>
    <t>C6. Porcentaje acumulado de  avance en la etapa de ejecución del Proyecto (Alcantarillado sanitario GAM)</t>
  </si>
  <si>
    <t>81.66%</t>
  </si>
  <si>
    <t>C1. Porcentaje acumulado de población cubierta con servicio de agua clorada abastecida por ASADAS.</t>
  </si>
  <si>
    <t>14. Seguridad Alimentaria y Nutricional</t>
  </si>
  <si>
    <t>C1. Número de personas atendidas anualmente con el servicio de Nutrición Preventiva en las estrategias intramuros y extramuros de CEN CINAI</t>
  </si>
  <si>
    <t>C2. Número de niños y niñas menores de 13 años atendidos durante el año en las estrategias intra y extramuros con servicios de promoción del crecimiento y desarrollo CEN CINAI.</t>
  </si>
  <si>
    <t>C3. Número de personas adultas del núcleo familiar con acciones educativas en alimentación, nutrición de promoción de ambientes de paz y buenas prácticas de crianza.</t>
  </si>
  <si>
    <t>15. Prevención y Atención de la desnutrición crónica infantil en menores de 5 años</t>
  </si>
  <si>
    <t>C1. Número de niñas y niños menores de 5 años con desnutrición crónica detectados y atendidos con servicios CEN CINAI</t>
  </si>
  <si>
    <t>C2. Número de adolescentes madres, mujeres en periodo de gestación o lactancia con acciones de promoción de la lactancia materna y alimentación saludable.</t>
  </si>
  <si>
    <t xml:space="preserve">C2. Tasa de población que realiza actividad física sistemática por cada 1000 habitantes a nivel nacional. </t>
  </si>
  <si>
    <t>7,5  de cada 1000 habitantes a nivel nacional
Mujeres: 3,75
Hombres: 3,75</t>
  </si>
  <si>
    <t>ICODER</t>
  </si>
  <si>
    <t>16. Atención de las personas consumidoras de sustancias psicoactivas, mediante servicios de calidad que mejoren las condiciones de vida.</t>
  </si>
  <si>
    <t>C1. Porcentaje de personas que consultan por primera vez en la vida en los servicios del IAFA.</t>
  </si>
  <si>
    <t>R. Central</t>
  </si>
  <si>
    <t>R. Brunca</t>
  </si>
  <si>
    <t>R. Chorotega</t>
  </si>
  <si>
    <t>R. Huetar Norte</t>
  </si>
  <si>
    <t>R. Huetar Caribe</t>
  </si>
  <si>
    <t>R. Pacífico Central</t>
  </si>
  <si>
    <t>C2. Número de personas que utilizan servicios de atención derivados del consumo de sustancias psicoactivas.</t>
  </si>
  <si>
    <t>22.550</t>
  </si>
  <si>
    <t>18.190</t>
  </si>
  <si>
    <t>1.090</t>
  </si>
  <si>
    <t>1.340</t>
  </si>
  <si>
    <t>Logros</t>
  </si>
  <si>
    <t>Cuando corresponda anotar las razones
de los cumplimientos mayores al 125%</t>
  </si>
  <si>
    <t>Caja Costarricense de Seguro Social, (CCSS) / Gerencia General</t>
  </si>
  <si>
    <t xml:space="preserve">Gerencia Médica
Área Estadística en Salud </t>
  </si>
  <si>
    <t>Gerencia Médica: Unidad Técnica de Listas de Espera. Establecimientos de salud participantes</t>
  </si>
  <si>
    <t>Unidad Técnica de Listas de Espera. Establecimientos de salud participantes</t>
  </si>
  <si>
    <t>Gerencia Infraestructura y Tecnologías</t>
  </si>
  <si>
    <t>No cuenta con programación presupuestaria.
Es importante señalar que, conforme a la programación del PND, no se cuenta con asignación presupuestaria para el año 2024. Por lo tanto, no es aplicable realizar un análisis de ejecución presupuestaria para dicho período.</t>
  </si>
  <si>
    <t xml:space="preserve">Gerencia General, Gerencia Médica y Gerencia de
Infraestructura y
Tecnología
</t>
  </si>
  <si>
    <t xml:space="preserve">2024:108.900.000
Fuente de Financiamiento: 631-03 CTAMS </t>
  </si>
  <si>
    <t>Secretaría Técnica de Salud Mental. Ministerio de Salud</t>
  </si>
  <si>
    <t xml:space="preserve">2024: 4.900.000 
Fuente de Financiamiento: Gobierno- CTAMS </t>
  </si>
  <si>
    <t xml:space="preserve">Dirección de Protección Radiológica y Salud Ambiental. Ministerio de Salud </t>
  </si>
  <si>
    <t>2024: 63.505.934,93
Fuente: Fideicomiso 872-MS/CTAMS/BNCR</t>
  </si>
  <si>
    <t xml:space="preserve">Unidad de Registros de la Dirección de Regulación de Productos de Interés Sanitario. Ministerio de Salud </t>
  </si>
  <si>
    <t xml:space="preserve">2024: 60.000.000
Fuente: Fideicomiso 872-MS/CTAMS/BNCR
</t>
  </si>
  <si>
    <t>Departamento de tecnologías en información y comunicación. Ministerio de Salud</t>
  </si>
  <si>
    <t>Instituto Costarricense de Acueductos y Alcantarillados (AyA). Subgerencia Sistemas Delegados. UEN Administración de Proyectos</t>
  </si>
  <si>
    <t>BID: ₡1.867.227.004,53 
BNCR: ₡6.150.777.603,74    AyA: ₡6.812.778.982,55 
Total: ₡14.830.783.590,82</t>
  </si>
  <si>
    <t>Instituto Costarricense de Acueductos y Alcantarillados AyA.</t>
  </si>
  <si>
    <t>¢10.000.000,00</t>
  </si>
  <si>
    <t>Instituto Costarricense de Acueductos y Alcantarillados. Subgerencia Gestión de Sistemas Delegados. UEN Gestión de ASADAS.</t>
  </si>
  <si>
    <t>Dirección Nacional de CEN CINAI</t>
  </si>
  <si>
    <t>Dirección Nacional de CEN CINAI con apoyo de la OPS</t>
  </si>
  <si>
    <r>
      <t>¢87 545 626, 84</t>
    </r>
    <r>
      <rPr>
        <sz val="11"/>
        <color theme="1"/>
        <rFont val="Calibri"/>
        <family val="2"/>
        <scheme val="minor"/>
      </rPr>
      <t>(MINISTERIO DE SALUD LEY ANTITABACO y FODESAF)</t>
    </r>
    <r>
      <rPr>
        <b/>
        <sz val="11"/>
        <color theme="1"/>
        <rFont val="Calibri"/>
        <family val="2"/>
        <scheme val="minor"/>
      </rPr>
      <t xml:space="preserve">
¢2 173 975 626, 84 </t>
    </r>
    <r>
      <rPr>
        <sz val="11"/>
        <color theme="1"/>
        <rFont val="Calibri"/>
        <family val="2"/>
        <scheme val="minor"/>
      </rPr>
      <t xml:space="preserve">(MINISTERIO SALUD/JDN,
SUPERÁVIT ESPECÍFICO JDN,
FODESAF)
</t>
    </r>
    <r>
      <rPr>
        <b/>
        <sz val="11"/>
        <color theme="1"/>
        <rFont val="Calibri"/>
        <family val="2"/>
        <scheme val="minor"/>
      </rPr>
      <t xml:space="preserve">¢336 045 626, 84 </t>
    </r>
    <r>
      <rPr>
        <sz val="11"/>
        <color theme="1"/>
        <rFont val="Calibri"/>
        <family val="2"/>
        <scheme val="minor"/>
      </rPr>
      <t>(MINISTERIO DE SALUD LEY ANTITABACO y FODESAF)</t>
    </r>
    <r>
      <rPr>
        <b/>
        <sz val="11"/>
        <color theme="1"/>
        <rFont val="Calibri"/>
        <family val="2"/>
        <scheme val="minor"/>
      </rPr>
      <t xml:space="preserve">
¢51 000 000, 00 </t>
    </r>
    <r>
      <rPr>
        <sz val="11"/>
        <color theme="1"/>
        <rFont val="Calibri"/>
        <family val="2"/>
        <scheme val="minor"/>
      </rPr>
      <t>(SUPERAVIT LIBRE y FODESAF)</t>
    </r>
    <r>
      <rPr>
        <b/>
        <sz val="11"/>
        <color theme="1"/>
        <rFont val="Calibri"/>
        <family val="2"/>
        <scheme val="minor"/>
      </rPr>
      <t xml:space="preserve">
TOTAL= 2 648 566 880, 53</t>
    </r>
  </si>
  <si>
    <t>País: 1 538 803 030,27</t>
  </si>
  <si>
    <t>IAFA Atención a Pacientes</t>
  </si>
  <si>
    <t xml:space="preserve">R. Central: 1 496 930 440,26 </t>
  </si>
  <si>
    <t xml:space="preserve">R. Brunca: 14 671 770,00 </t>
  </si>
  <si>
    <t xml:space="preserve">R. Chorotega: 481 520,00 </t>
  </si>
  <si>
    <t xml:space="preserve">R. Huetar Norte: 2 294 300,00 </t>
  </si>
  <si>
    <t xml:space="preserve">R. Huetar Caribe: 3 000 000,00 </t>
  </si>
  <si>
    <t>R. Pacífico Central: 21 425 000,01</t>
  </si>
  <si>
    <t>Cumplimiento Alto
(Cuando el resultado anual de 
la meta es mayor o igual al 
90%.)</t>
  </si>
  <si>
    <t>Cumplimiento medio 
(Cuando el resultado anual de 
la meta es menor o igual a 
89,99% o igual a 50%)</t>
  </si>
  <si>
    <t>Cumplimiento bajo
 (Cuando el resultado de la 
meta es menor o igual a 
49,99%.)</t>
  </si>
  <si>
    <t>Clasificación de meta al 
31 de diciembre 2024</t>
  </si>
  <si>
    <t>Obstáculos y su asociación con el riesgo materializado 
(en los casos de aquellas metas que no han avanzado según lo programado, debe explicarse la no efectividad de las medidas de mejora establecidas en los trimestres anteriores)</t>
  </si>
  <si>
    <t>Presupuesto
programado (por fuente de financiamiento y el monto en colones).</t>
  </si>
  <si>
    <t>Presupuesto
ejecutado  (por fuente de financiamiento y el monto en colones).</t>
  </si>
  <si>
    <t>Justificación</t>
  </si>
  <si>
    <t>En caso de subejecución presupuestaria</t>
  </si>
  <si>
    <t>En caso de sobreejecución presupuestaria</t>
  </si>
  <si>
    <t>En caso de no ejecución presupuestaria</t>
  </si>
  <si>
    <t>HERRAMIENTA DE REPORTE DE CUMPLIMIENTO DE METAS PNDIP AL 31 DE DICIEMBRE 2024</t>
  </si>
  <si>
    <t>IV TRIMESTRE 2024</t>
  </si>
  <si>
    <t>HERRAMIENTA DE REPORTE DE CUMPLIMIENTO METAS PNDIP AL 31 DE DICIEMBRE 2024</t>
  </si>
  <si>
    <t xml:space="preserve">Objetivos sectoriales de efecto   </t>
  </si>
  <si>
    <t>Línea base</t>
  </si>
  <si>
    <t>Meta anual</t>
  </si>
  <si>
    <t>Clasificación de meta al</t>
  </si>
  <si>
    <t>Logros u obstáculos</t>
  </si>
  <si>
    <t>Cumplimiento alto (Cuando el resultado anual de la meta es mayor o igual a 90%)</t>
  </si>
  <si>
    <t>Cumplimiento medio (Cuando el resultado anual de la meta es menor o igual a 89.99% o igual a 50%)</t>
  </si>
  <si>
    <t>Cumplimiento bajo (Cuando el resultado anual de la meta es menor o igual a 49.99%)</t>
  </si>
  <si>
    <t>Porcentaje de población económicamente activa cubierta por el Seguro de Enfermedad y Maternidad. (SEM).</t>
  </si>
  <si>
    <t>2021: 70.02%</t>
  </si>
  <si>
    <t>2024: 72,95%</t>
  </si>
  <si>
    <t xml:space="preserve">D. Aumentar la cobertura del Seguro de Salud en la 
población, para la protección de la salud y el 
incremento de la esperanza de vida saludable. </t>
  </si>
  <si>
    <t xml:space="preserve">Porcentaje de Población Económicamente Activa cubierta por el Seguro de Invalidez, Vejez 
y Muerte (IVM) </t>
  </si>
  <si>
    <t>Número de años de esperanza de vida saludable (EVS).</t>
  </si>
  <si>
    <t>Cobertura de la población nacional del Seguro de Salud</t>
  </si>
  <si>
    <t>2021: 62.72%</t>
  </si>
  <si>
    <t>2021: 69.38 años</t>
  </si>
  <si>
    <t>2021: 
90,90%</t>
  </si>
  <si>
    <t>2024: 65,72%</t>
  </si>
  <si>
    <t xml:space="preserve">2024: 69,74 años </t>
  </si>
  <si>
    <t>2024: 92,80%</t>
  </si>
  <si>
    <t xml:space="preserve">A. Mejorar la cobertura del Seguro de Enfermedad y Maternidad (SEM) en la Población Económicamente Activa para la protección de la salud y el incremento de la esperanza de vida saludable. </t>
  </si>
  <si>
    <t>B. Mejorar la cobertura de la Población 
Económicamente Activa para su protección económica y social ante los riesgos de Invalidez, Vejez y Muerte.</t>
  </si>
  <si>
    <t>C. Mejorar las condiciones de la salud de la población traducido en años libres de enfermedad, como 
producto de la atención oportuna e integral de las patologías que afectan a la población y fomento 
de estilos de vida saludables al ampliar el alcance 
poblacional de los Seguros de Salud y Pensiones.</t>
  </si>
  <si>
    <t>Anotar que evidencia  respalda el dato reportado</t>
  </si>
  <si>
    <t>x</t>
  </si>
  <si>
    <t xml:space="preserve">Al finalizar el año 2024, la meta obtiene un logro del 76,53% lo cual representa un cumplimiento del 104.91%.
El indicador presenta un comportamiento creciente en el periodo 2021-2023, estabilizándose alrededor del 76% en el año 2024. Lo anterior puede estar asociado a la recuperación económica post pandemia y estabilización del empleo en los últimos 2 años. 
El ligero aumento observado entre 2023 y 2024 se debe principalmente a un crecimiento en la cantidad de trabajadores asalariados de un 47 mil asegurados más.  
 </t>
  </si>
  <si>
    <t>Las fuentes de información para el cálculo de la meta son: la Estadística de Patronos, Trabajadores y Salarios del Área Estadística de la Dirección y la Encuesta Nacional de Hogares del INEC.
Anexo 1, 2 y 3</t>
  </si>
  <si>
    <t xml:space="preserve">Al finalizar el año 2024, la meta obtiene un logro del 68,88% lo cual representa un cumplimiento del 104.81%.
Este indicador presenta un comportamiento creciente en el periodo 2021-2023 y tienden a estabilizarse en el año 2024 en un valor cercano al 69%. El ligero aumento observado entre 2023 y 2024 se debe crecimientos en la cantidad de trabajadores asalariados e independientes de un 42 mil y casi 8 mil asegurados más, respectivamente.  </t>
  </si>
  <si>
    <r>
      <t xml:space="preserve">Este indicador logra un 69,4 años de esperanza de vida saludable (año 2019)
El último dato disponible del número de años de esperanza de vida saludable publicado por el Institute for Health Metrics and Evaluation (IHME) corresponde al año 2019. Por lo que, a este momento únicamente es posible brindar el logro del año 2019.
El indicador EVISA es calculado y publicado internacionalmente por el Instituto antes mencionado. Generalmente la periodicidad de actualización de los indicadores por parte del Instituto es bianual, sin embargo, a partir del 2020 por motivo de la pandemia y razones externas a la Institución, el instituto no ha publicado y actualizado los resultados con la periodicidad habitual. 
</t>
    </r>
    <r>
      <rPr>
        <b/>
        <sz val="9"/>
        <color rgb="FFFF0000"/>
        <rFont val="Calibri Light"/>
        <family val="2"/>
        <scheme val="major"/>
      </rPr>
      <t xml:space="preserve">
</t>
    </r>
    <r>
      <rPr>
        <sz val="9"/>
        <rFont val="Calibri Light"/>
        <family val="2"/>
        <scheme val="major"/>
      </rPr>
      <t xml:space="preserve">Debido a que el cálculo no es de dependencia directa de la Institución, este seguimiento y análisis de resultados se realiza con el último dato oficial disponible. </t>
    </r>
  </si>
  <si>
    <t xml:space="preserve">Al finalizar el año 2024, la meta obtiene un logro del 92,92% lo cual representa un cumplimiento del 100.13%. 
El indicador presenta un comportamiento creciente en el periodo 2021-2023, estabilizándose alrededor del 76% en el año 2024. Lo anterior, puede estar asociado a la recuperación económica post pandemia y estabilización del empleo en los últimos 2 años. 
El ligero aumento observado entre 2023 y 2024 se debe principalmente a un crecimiento en la cantidad de trabajadores asalariados de un 47 mil asegurados más.  
 </t>
  </si>
  <si>
    <t>76,53%</t>
  </si>
  <si>
    <t>68,88%</t>
  </si>
  <si>
    <t>64,4</t>
  </si>
  <si>
    <t>92,92%</t>
  </si>
  <si>
    <t xml:space="preserve">Al finalizar el año 2024, este indicador logra un 38% lo cual representa un 78% de cumplimiento. A continuación el detalle de las acciones realizadas: 
Revisión y actualización de contenidos del curso general de Fortalecimiento de la Prestación de Servicios de Salud, desarrollado en conjunto con la Escuela de Salud Pública de la Universidad de Costa Rica. Además, se gestionó a lo interno de la Institución la evaluación del curso virtual, de tal forma que se pueda implementar a nivel nacional de forma asincrónica, mediante un curso autogestionado, a partir del 2025. 
Se avanzó en la gestión del cambio del Nivel Central, al realizar actividades con todas las Direcciones de Sede de la Gerencia Médica.
Se continuó con el acompañamiento de la Red Integral de Prestación de Servicios de Salud Huetar Norte (RIPSSHN) en la implementación del Plan de Gestión 2023-2024, donde se han obtenido avances en ciertos indicadores. 
En el componente de desarrollo de elementos, se han efectuado algunas acciones para adelantar el trabajo posterior de los equipos técnicos o unidades que asuman los productos, tal es el caso del diagnóstico y una propuesta inicial de contenidos a incluir en la Política Institucional de Prestación de Servicios de Salud, así como respecto al diagnóstico para el Producto de Participación Comunitaria.
La efectividad de las acciones de mejora se detallan en el seguimiento del Plan de Acción </t>
  </si>
  <si>
    <t xml:space="preserve">No aplica </t>
  </si>
  <si>
    <r>
      <t xml:space="preserve">La razón principal de que no se haya realizado un avance más significativo en las actividades del cronograma, se debe a que aún se mantiene la limitación de recurso humano para el Programa, dado que no se ha definido un mecanismo alternativo para dotación de recursos, por parte de las unidades competentes en la materia.
Esto hace que los pocos funcionarios destacados actualmente en el Programa han tenido que destinar la mayor parte de su tiempo a desarrollar los elementos solicitados por las Autoridades institucionales, Auditoría Interna y la Contraloría General de la República, en cuanto a la propuesta de continuidad del proceso, siendo que se está desarrollando una segunda versión del documento entregado en diciembre 2023. Esto ha incluido el desarrollo de escenarios prospectivos, la revisión del alcance de cada componente de implementación, el desarrollo de la viabilidades técnica, legal, administrativa y financiera; así como procesos de validación a nivel institucional, incluyendo un taller realizado el 28 de junio 2024, con la participación de todas las unidades implicadas directamente en la ejecución de las acciones del proceso y un taller con autoridades institucionales de nivel estratégico y gerencial que se realizó el 7 de agosto 2024. 
Adicional, en sesión con el Consejo de Directores de Sede de la Gerencia Médica, se solicitó la revisión detallada de las actividades a realizar por el Programa con cada una de las Dirección de Sede. Posterior, se discutieron las actividades y se plantearon acuerdos para la continuidad del Proceso de Fortalecimiento. En una sesión más se propusieron las ventajas y desventajas de cada alternativa, así como los riesgos que podrían materializar en caso de que el proceso no pueda continuar. 
De lo anterior, se encuentra en trámite la presentación ante la Junta Directiva de la Institución quien es el órgano que acordará la decisión final. 
</t>
    </r>
    <r>
      <rPr>
        <b/>
        <sz val="9"/>
        <color rgb="FF000000"/>
        <rFont val="Calibri Light"/>
        <family val="2"/>
        <scheme val="major"/>
      </rPr>
      <t xml:space="preserve">
Efectividad medidas de mejora: 
</t>
    </r>
    <r>
      <rPr>
        <sz val="9"/>
        <color rgb="FF000000"/>
        <rFont val="Calibri Light"/>
        <family val="2"/>
        <scheme val="major"/>
      </rPr>
      <t xml:space="preserve">
Se han realizado reuniones con el fin de conocer el detalle de las alternativas para la continuidad del Programa, de manera que el objetivo del Fortalecimiento cobrara relevancia a la luz de los procesos que se realizan en las unidades, no sólo en el nivel local y de red, sino en el nivel central. De esta forma, los productos y propuestas de actividades del Programa son conocidos e impulsados por las Direcciones de Sede de la Gerencia Médica.
Esto ha promovido la formulación de una recomendación técnica en busca de garantizar la continuidad del Programa, analizando la viabilidad técnica, administrativa y financiera, con el fin de presentar la propuesta a las autoridades.
Por otro lado, se ha continuado con el planteamiento de solicitud de los estudios para la dotación de plazas por servicios especiales, para apoyar el desarrollo de las acciones del Programa.
</t>
    </r>
  </si>
  <si>
    <t xml:space="preserve">Anexo 4. C1- Informe trimestral Dic 2024
Anexo 5. Informe de avance Implementación RIPSSHN (dic 2024)
Anexo 6. Informe de avance Liderando el Cambio (dic 2024)
Anexo 7. Minutas de Talleres con Direcciones de Gerencia Médica 
</t>
  </si>
  <si>
    <t>Esta subejecución se debe, a que las acciones relacionadas al cronograma del Programa que se han logrado realizar, han sido muy pocas y estas básicamente, se han realizado a nivel de oficina o teletrabajo, por lo que no se han ejecutado giras u otras actividades en las RIPSS, tampoco se han realizado compras de suministros ni equipos, dado que no se cuenta con personal nuevo, por lo que con los equipos y materiales que ya se tenían se ha suplido la necesidad.</t>
  </si>
  <si>
    <t xml:space="preserve">Al finalizar el año 2024, este indicador logra un 50% lo cual representa un 100% de cumplimiento. A continuación el detalle de las acciones realizadas: 
Se aportó el entregable de la construcción de uno de los Modelos Predictivos para el diagnóstico anticipado de Enfermedades Crónicas no trasmisibles (ECNT), el cual consiste en un modelo de predicción de Diabetes Mellitus tipo 2, como resultado de un proceso de contratación a cargo del CISADI y que fue desarrollado con la participación de funcionarios expertos en el campo y representantes de la Dirección de Desarrollo de Servicios de Salud, Dirección de Compras Servicios de Salud, Dirección de Red Servicios de Salud, Área de Estadística en Salud y CISADI.  </t>
  </si>
  <si>
    <t>Anexo 16: GM-5469-2024
Anexo 17: Acta de Aceptacion Final</t>
  </si>
  <si>
    <t>Esta subejecución se debe, principalmente a la diferencia por la baja en el tipo de cambio del dólar.</t>
  </si>
  <si>
    <t xml:space="preserve">343 días </t>
  </si>
  <si>
    <t xml:space="preserve">A noviembre 2024, se logra obtener un plazo promedio de espera de 343 días para una cirugía ambulatoria, lo cual representa un cumplimiento del 111%. Este resultado se debe al compromiso institucional en la atención oportuna de las personas, así como al mantenimiento del Proyecto Estratégico Nacional, el cual la Junta Directiva de la Institución, acordó continuar en el año 2024 con el “Plan para la atención segura, de calidad, eficiente y eficaz de las listas de espera”.
Bajo el marco del Plan Nacional, en el 2024, se han aprobado 161 proyectos en cirugías, se han desarrollado en 23 establecimientos de salud. Se ha avanzado en el abordaje de 22.384 cirugías, que en conjunto con la producción en la jornada ordinaria ha contribuido para alcanzar las metas.  </t>
  </si>
  <si>
    <t>Anexo 8: Cirugías Cataratas y Ambulatoria</t>
  </si>
  <si>
    <t xml:space="preserve">Se da una sobre ejecución debido a que, se han realizado un mayor número de cirugías de las previstas, mediante la realización de jornadas de producción, superando así la meta establecida, asimismo como parte de las estrategias en aras de solventar y priorizar las necesidades institucionales que se impulsaron, una vez se dio la Declaratoria de Emergencia Institucional por listas de espera, aprobada por Junta Directiva en artículo 47 de la sesión N° 9337, el pasado 22 de mayo 2024.
Cabe señalar que los datos mencionados se generan de acuerdo con los controles presupuestarios establecidos por la UTLE. En este sentido, el presupuesto analizado y monitoreado por esa unidad está destinado a la atención de usuarios en listas de espera, por medio de la realización de jornadas extraordinarias por medio de proyectos especiales. Se reitera que, si bien la asignación de los recursos depende de la unidad, la ejecución presupuestaria recae sobre los establecimientos de salud que brindan el servicio. </t>
  </si>
  <si>
    <t xml:space="preserve">170 días </t>
  </si>
  <si>
    <t xml:space="preserve">A noviembre 2024, se logra obtener un plazo promedio de espera de 170 días para una cirugía de catarata, lo cual representa un cumplimiento del 111%. Se mantienen las acciones y desarrollo de proyectos especiales de la especialidad de Oftalmología. Mediante el Plan Nacional vigente se han ejecutado 21 proyectos de cirugía oftalmológica, de los cuales 18 se concentran en cirugías de cataratas, con la participación de 12 establecimientos de salud. Según los datos suministrados por las plantillas de producción se han operado 9.551 cataratas. </t>
  </si>
  <si>
    <t>Se da una sobre ejecución, como parte de las acciones estratégicas en aras de solventar y priorizar las necesidades institucionales que se impulsaron una vez se dio la Declaratoria de Emergencia Institucional por listas de espera, aprobada por Junta Directiva  en artículo 47 de la sesión N° 9337, el pasado 22 de mayo 2024.
Cabe señalar que los datos mencionados se generan de acuerdo con los controles establecidos por la UTLE, en relación con los controles presupuestarios asignados. En este sentido, el presupuesto analizado y monitoreado por dicha unidad está destinado a la atención de usuarios en listas de espera, por medio de la realización de jornadas extraordinarias por medio de proyectos especiales. Se reitera que, si bien la asignación de los recursos depende de la unidad, la ejecución presupuestaria recae sobre los establecimientos de salud que brindan el servicio</t>
  </si>
  <si>
    <t xml:space="preserve">322 días </t>
  </si>
  <si>
    <t xml:space="preserve">A octubre 2024, se logra obtener un plazo promedio de 322 días de espera para un ultrasonido, lo cual representa un cumplimiento del 21%. Este indicador se ha mantenido como puntos álgidos de la lista de procedimientos ambulatorios en los últimos años, debido a que la especialidad de radiología ha sido de las principales afectadas con la fuga de especialistas, el pasado cese de realización de tiempo extra en abril del presente año y las más recientes renuncias por ley de salario global.  
Es así como en el año 2024 se han aprobado a 35 establecimientos de salud iniciativas que ejecutan Ultrasonidos; de estos 15 establecimientos de salud desarrollan Jornadas de Producción que alcanzan una producción 30.538 y bajo la modalidad de pago por resultados se tienen 20 establecimientos quienes han alcanzado una producción de 25.478.
La efectividad de las acciones de mejora se detallan en el seguimiento del Plan de Acción </t>
  </si>
  <si>
    <r>
      <t xml:space="preserve">La principal limitante a pesar de los esfuerzos realizados por la Institución es la fuga de los especialistas y escasez del recurso especializado ha tenido mayor repercusión. 
Disminución en la participación de Jornadas de Producción, si bien se ha mantenido la ejecución de las jornadas estas se vieron disminuidas a partir del mes de junio con la puesta en marcha del Plan piloto de pago por resultados en Radiología. Muchos establecimientos de salud se pasaron a trabajar bajo el plan piloto.
Actualmente la brecha entre la oferta y la demanda sobrepasan las capacidades institucionales actuales 
Usabilidad de los sistemas de información: Se continúa dependiendo en gran medida de la digitalización manual de los datos por parte de las unidades locales.
Diferenciación del estado del procedimiento (pendientes vs. atendidos), los datos que se pueden extraer de los cubos de información limitan la diferenciación, además, el reporte de estudios radiológicos se agenda como una actividad en SIAC; por ende, no se pueden generar listados para esta área de atención para la adecuada trazabilidad.
</t>
    </r>
    <r>
      <rPr>
        <b/>
        <sz val="9"/>
        <rFont val="Calibri Light"/>
        <family val="2"/>
        <scheme val="major"/>
      </rPr>
      <t>Riesgo:</t>
    </r>
    <r>
      <rPr>
        <sz val="9"/>
        <rFont val="Calibri Light"/>
        <family val="2"/>
        <scheme val="major"/>
      </rPr>
      <t xml:space="preserve"> 
Emergentes: Fuga de los especialistas y escasez del recurso especializado ha tenido mayor repercusión. </t>
    </r>
  </si>
  <si>
    <t xml:space="preserve">Anexo 9: Ultrasonidos y Endoscopías </t>
  </si>
  <si>
    <t xml:space="preserve">Se da una sobre ejecución, debido a que las jornadas de procedimientos son las más solicitadas y la implementación de la modalidad del pago excepcional por resultados ha incrementado el monto por cada procedimiento realizado en los centros, asimismo como parte de las acciones estratégicas en aras de solventar y priorizar las necesidades institucionales que se impulsaron una vez se dio la Declaratoria de Emergencia Institucional por listas de espera, aprobada por Junta Directiva en artículo 47 de la sesión N° 9337, el pasado 22 de mayo 2024.
Cabe señalar que los datos mencionados se generan de acuerdo con los controles establecidos por la UTLE, en relación con los controles presupuestarios asignados. En este sentido, el presupuesto analizado y monitoreado por dicha unidad está destinado a la atención de usuarios en listas de espera, por medio de la realización de jornadas extraordinarias por medio de proyectos especiales. Se reitera que, si bien la asignación de los recursos depende de la unidad, la ejecución presupuestaria recae sobre los establecimientos de salud que brindan el servicio.
</t>
  </si>
  <si>
    <t>251 días</t>
  </si>
  <si>
    <t xml:space="preserve">A octubre 2024, se logra obtener un plazo promedio de 251 días de espera para una Endoscopia alta, lo cual representa un cumplimiento del 43%. Es importante mencionar que, aunque la meta no logra el cumplimiento, se ha mantenido el trabajo activo con los centros y las jornadas de producción para alcanzar la meta al finalizar el periodo. 
Se han ejecutado 32 iniciativas en la especialidad de gastroenterología de las cuales 14 se han ejecutado en específico para la atención de gastroscopías en nueve establecimientos de salud, según los informes mensuales se ha logrado realizar 5.985 gastroscopias. 
La efectividad de las acciones de mejora se detallan en el seguimiento del Plan de Acción </t>
  </si>
  <si>
    <r>
      <t xml:space="preserve">La principal limitación es la fuga de Especialistas. En los últimos años, se han reportado un aumento en la salida de profesionales especialistas, siendo de mayor en áreas como radiología, ortopedia, dermatología, etc. Lo anterior impacta la disponibilidad de citas, cirugías y procedimientos que puede realizar la institución, así como el personal en Jornadas de Producción.
La remuneración de las estrategias de producción extraordinaria son poco atractivas.
Disminución en la participación de Jornadas de Producción: la producción de los últimos meses se ha visto disminuida, lo anterior también obedece a la implantación del plan piloto de radiología y la expectativa de una remuneración distinta a la de jornadas de producción para la especialidad de gastroenterología.
</t>
    </r>
    <r>
      <rPr>
        <b/>
        <sz val="9"/>
        <color rgb="FF000000"/>
        <rFont val="Calibri Light"/>
        <family val="2"/>
        <scheme val="major"/>
      </rPr>
      <t xml:space="preserve">
Riesgo: 
</t>
    </r>
    <r>
      <rPr>
        <sz val="9"/>
        <color rgb="FF000000"/>
        <rFont val="Calibri Light"/>
        <family val="2"/>
        <scheme val="major"/>
      </rPr>
      <t>Emergentes: Fuga de los especialistas y escasez del recurso especializado ha tenido mayor repercusión.</t>
    </r>
  </si>
  <si>
    <t>Esta subejecución se debe a la salida de especialistas y al incremento de los días de espera, asimismo como parte de las acciones estratégicas en aras de solventar y priorizar las necesidades institucionales que se impulsaron una vez se dio la Declaratoria de Emergencia Institucional por listas de espera, aprobada por Junta Directiva en artículo 47 de la sesión N° 9337, el pasado 22 de mayo 2024.
Cabe señalar que los datos mencionados se generan de acuerdo con los controles establecidos por la UTLE, en relación con los controles presupuestarios asignados. En este sentido, el presupuesto analizado y monitoreado por esa unidad está destinado a la atención de usuarios en listas de espera, por medio de la realización de jornadas extraordinarias a través de proyectos especiales. Se reitera que, si bien la asignación de los recursos depende de la unidad, la ejecución presupuestaria recae sobre los establecimientos de salud que brindan el servicio</t>
  </si>
  <si>
    <r>
      <t xml:space="preserve">Al finalizar el año 2024, la  meta no logra avanzar debido a las situaciones imprevistas que surgieron durante el proceso de licitación, no fue posible iniciar la ejecución del contrato. Por lo tanto, se considera necesario replantear las metas establecidas, tomando en cuenta la dirección estratégica Institucional para definir el desarrollo del proyecto del nuevo Hospital de Cartago.
</t>
    </r>
    <r>
      <rPr>
        <b/>
        <sz val="9"/>
        <color rgb="FF000000"/>
        <rFont val="Calibri Light"/>
        <family val="2"/>
        <scheme val="major"/>
      </rPr>
      <t xml:space="preserve">Características del Proyecto: </t>
    </r>
    <r>
      <rPr>
        <sz val="9"/>
        <color rgb="FF000000"/>
        <rFont val="Calibri Light"/>
        <family val="2"/>
        <scheme val="major"/>
      </rPr>
      <t xml:space="preserve">
Área: 118.883 m2
</t>
    </r>
  </si>
  <si>
    <r>
      <t xml:space="preserve">Entre las principales razones que se tienen documentadas como limitaciones durante la ejecución de la meta, se tienen las siguientes:
- Se retomó a lo interno de la Institución la continuidad de los proyectos de portafolio de inversión. Se aplicaron avales financieros para los proyectos que en el caso del Hospital de Cartago compete al oficio GF-2883-2023.
- En noviembre de 2023, se emitió la Recomendación Técnica.
- La Junta Directiva de la CCSS, en el artículo 10° de la sesión N°9391, celebrada el 30 de noviembre del año 2023, acordó asumir la decisión final del proceso de la Licitación 2022LN-000001-000110440 y otorgó un plazo para que a más tardar el 21 de diciembre 2023, se realizara el proceso de emisión de recomendación técnica, aval legal de la Dirección Jurídica y aval de la Junta de Adquisiciones, para la toma de decisión por parte de ese órgano colegiado. Esto implicó una variante al proceso en la toma de la decisión final respecto al Reglamento de distribución de competencias vigente, teniendo ahora la necesidad de contar con el aval legal de la Dirección Jurídica. 
- El 08 de diciembre de 2023, se solicitó mediante la plataforma del SICOP el aval legal de la Dirección Jurídica. Para el 15 de diciembre de 2023, la Dirección Jurídica comunica una serie de aspectos requeridos para continuar con el aval legal, que dentro de los cuales implica una solicitud de información al Área de Aseguramiento y Fiscalización de Industria y Comercio de la Dirección de Inspección respecto al cumplimiento de las obligaciones con la seguridad social para la empresa recomendada.
- El 21 de diciembre de 2023, se solicita al Área de Aseguramiento y Fiscalización de Industria y Comercio de la Dirección de Inspección atender lo solicitado por la Dirección Jurídica. 
- El 22 de enero de 2024, se trasladó a la Dirección Jurídica un adelanto en la atención de los aspectos requeridos para continuar con el aval legal, quedando pendiente lo correspondiente al Área de Aseguramiento y Fiscalización de Industria y Comercio de la Dirección de Inspección atender lo solicitado por la Dirección Jurídica. Asimismo, se realizó un recordatorio al Área de Aseguramiento y Fiscalización de Industria y Comercio de la Dirección de Inspección sobre la atención de lo requerido por la Dirección Jurídica.
- El 01 de febrero de 2024, la Dirección Jurídica indicó que no procederá con el análisis de la documentación para el visto bueno legal, hasta contar con la información integral y no parcial, de las inquietudes que habían sido señaladas.
- El Área de Aseguramiento y Fiscalización de Industria y Comercio de la Dirección de Inspección, en enero 2024, dio respuesta a lo requerido. A su vez la Administración trasladó a la Dirección Jurídica la documentación integral relacionada a las obligaciones con la seguridad social de la empresa recomendada.
- Se acreditó en la plataforma del SICOP, la acción indicada en el punto anterior, en donde consta un plazo hasta el 15 de febrero de 2024, para que la Dirección Jurídica comunique su criterio respecto al aval de la Recomendación Técnica.
- El 01 febrero de 2024, la Dirección Jurídica emite un primer rechazo de la Recomendación Técnica y solicita se aclaren seis observaciones sobre temas en torno a la condición tributaria y de patrono de la empresa recomendada. Esto fue atendido por la GIT, quedando a la espera del nuevo criterio de la Dirección Jurídica.
- El 18 de marzo de 2024 la Dirección Jurídica rechazó por segunda vez el aval legal de la Recomendación Técnica, por lo que para el 03 de abril de 2024 la Gerencia de Infraestructura y Tecnologías concluye que el procedimiento de contratación ha cumplido con todos los actos preparatorios de rigor, aprobándose la presente contratación para efectos de que sea remitida la propuesta de acto final de adjudicación, para conocimiento, análisis y aprobación de la Junta Directiva.
- En la sesión N°9448 de Junta Directiva celebrada el 16 de mayo de 2024, la Junta Directiva acordó lo siguiente:
</t>
    </r>
    <r>
      <rPr>
        <i/>
        <sz val="9"/>
        <color rgb="FF000000"/>
        <rFont val="Calibri Light"/>
        <family val="2"/>
        <scheme val="major"/>
      </rPr>
      <t xml:space="preserve">
ACUERDO PRIMERO: Solicitar a la Gerencia de Infraestructura y Tecnologías para que en el plazo de una semana emita un informe técnico donde se amplíe, explique, justifique, y fundamente, bajo la responsabilidad de esa Gerencia, las razones por las cuales se considera que el precio ofertado por Promotora y Desarrolladora Mexicana de Infraestructura S.A de C.V. no es ruinoso, y los riesgos asociados para la ejecución del proyecto, ante un precio más bajo que la banda inferior de razonabilidad.
ACUERDO SEGUNDO: Solicitar a la Gerencia de Infraestructura y Tecnologías para que en el plazo de una semana, emita un criterio técnico, donde explique, justifique, y fundamente, bajo la responsabilidad de esa Gerencia, las razones por las cuales es válido y procedente asumir la experiencia de la empresa Promotora y Desarrolladora Mexicana S.A de C.V. PRODEMEX como parte de la experiencia del oferente Promotora y Desarrolladora Mexicana de Infraestructura S.A de C.V.
</t>
    </r>
    <r>
      <rPr>
        <sz val="9"/>
        <color rgb="FF000000"/>
        <rFont val="Calibri Light"/>
        <family val="2"/>
        <scheme val="major"/>
      </rPr>
      <t>-Durante el proceso de la licitación se presentaron retrasos en cuanto a la adjudicación del proyecto. Una vez adjudicado por la Junta Directiva, se presentó ante la CGR un recurso de apelación a la adjudicación que generó un primer retraso en las estimaciones de tiempo que se habían establecido para el inicio de las obras. Una vez superado el procedimiento establecido en la Ley para los recursos de apelación, el cual fue rechazado por la CGR, se inició el proceso de la formalización con el adjudicatario. Sin embargo, durante el trámite de solicitar al adjudicatario la presentación de la garantía de cumplimiento, esté optó por retirar su oferta y desistir de la contratación. 
-Ante esta situación, el día 10 de octubre 2024, mediante acuerdo de Junta Directiva, se solicitó a la Dirección Jurídica emitir un criterio sobre el curso de acción a seguir, cuya respuesta se dio el 24 de octubre del 2024.  Actualmente, se está a la espera de la resolución de la Junta Directiva en relación con la declaratoria de insubsistencia y la aplicación del artículo 32 de la Ley 7494 de Contratación Administrativa.  No obstante, el proceso de toma de decisiones se ha visto retrasado debido a la falta de quórum estructural en la Junta Directiva, una situación que se ha mantenido durante varios meses.</t>
    </r>
    <r>
      <rPr>
        <i/>
        <sz val="9"/>
        <color rgb="FF000000"/>
        <rFont val="Calibri Light"/>
        <family val="2"/>
        <scheme val="major"/>
      </rPr>
      <t xml:space="preserve">
</t>
    </r>
    <r>
      <rPr>
        <b/>
        <sz val="9"/>
        <color rgb="FF000000"/>
        <rFont val="Calibri Light"/>
        <family val="2"/>
        <scheme val="major"/>
      </rPr>
      <t xml:space="preserve">Riesgo:
</t>
    </r>
    <r>
      <rPr>
        <sz val="9"/>
        <color rgb="FF000000"/>
        <rFont val="Calibri Light"/>
        <family val="2"/>
        <scheme val="major"/>
      </rPr>
      <t xml:space="preserve">
Legal: el avance del proyecto en la etapa de contratación ha tenido atrasos en cuanto a la toma de decisión del acto final de la adjudicación.
Mediante solicitud en SICOP del 03 de abril de 2024, se remitió para decisión de la Junta Directiva el acto de adjudicación 
Como parte de la atención a lo acordado por la Junta Directiva en la sesión N°9448 celebrada el 16 de mayo de 2024, se elaboró informe técnico, en donde se realizó el análisis solicitado por la Junta Directiva como complemento a la recomendación técnica emitida.
En el artículo 7° de la sesión de la Junta Directiva N° 9450, celebrada el 22 de mayo del año 2024, se adjudica en firme la licitación a la empresa PROINFRA
</t>
    </r>
    <r>
      <rPr>
        <i/>
        <sz val="9"/>
        <color rgb="FF000000"/>
        <rFont val="Calibri Light"/>
        <family val="2"/>
        <scheme val="major"/>
      </rPr>
      <t xml:space="preserve">
ACUERDO PRIMERO: Adjudicar la Licitación Pública 2022LN-000001-0001104402 cuyo objeto contractual es “Nuevo Hospital Dr. Max Peralta Jiménez, Cartago” a la oferta de la empresa PROMOTORA Y DESARROLLADORA MEXICANA DE INFRAESTRUCTURA S.A. DE C.V., 
</t>
    </r>
    <r>
      <rPr>
        <sz val="9"/>
        <color rgb="FF000000"/>
        <rFont val="Calibri Light"/>
        <family val="2"/>
        <scheme val="major"/>
      </rPr>
      <t xml:space="preserve">
El 30 de mayo de 2024 vía plataforma SICOP se oficializó la comunicación del acto final de la adjudicación del Nuevo Hospital de Cartago.
Por otra parte, la gestión de los recursos de apelación se encuentra regulada por la Ley de Contratación Administrativa y su Reglamento, los cuales establecen procedimientos y plazos específicos. En este contexto, la Administración no tiene margen para implementar acciones de gestión de riesgos, limitándose únicamente a aceptar los riesgos inherentes al proceso.
Asimismo, en relación al retiro de la oferta por parte del adjudicatario, lo procedente es aplicar las disposiciones contenidas en la normativa aplicable. Esto deberá ejecutarse una vez que la Junta Directiva emita la resolución correspondiente, de acuerdo con su competencia y las circunstancias del caso.
</t>
    </r>
    <r>
      <rPr>
        <b/>
        <sz val="9"/>
        <color rgb="FF000000"/>
        <rFont val="Calibri Light"/>
        <family val="2"/>
        <scheme val="major"/>
      </rPr>
      <t xml:space="preserve">Acciones de mejora:
</t>
    </r>
    <r>
      <rPr>
        <sz val="9"/>
        <color rgb="FF000000"/>
        <rFont val="Calibri Light"/>
        <family val="2"/>
        <scheme val="major"/>
      </rPr>
      <t xml:space="preserve">Desde un enfoque técnico, no es factible implementar acciones que mitiguen los rezagos actuales, dado que las circunstancias particulares que afectaron este proyecto eran materialmente imprevisibles. Como se ha señalado, han ocurrido situaciones de índole administrativo y judicial, que han afectado el avance del proyecto. Una vez que la Institución defina la ruta a seguir, se procederá a realizar el análisis técnico correspondiente para identificar y proponer las acciones necesarias para gestionar los rezagos presentados.
Por otra parte, se considera necesario replantear las metas establecidas, tomando en cuenta la dirección estratégica Institucional para definir el desarrollo del proyecto del nuevo Hospital de Cartago.
</t>
    </r>
  </si>
  <si>
    <t>Anexo 10: Hospital Dr. Max Peralta. SPIT II Sem 2024</t>
  </si>
  <si>
    <t>Debido a la etapa actual del proyecto, no hubo ejecución presupuestaria para este año.</t>
  </si>
  <si>
    <r>
      <t xml:space="preserve">Al finalizar el 2024, se logra el 100% del Nuevo Hospital Monseñor Sanabria, Puntarenas, alcanzando un cumplimiento del 100%. El 09 de diciembre de 2024, se realizó la recepción definitiva del proyecto y se hace entrega de las nuevas instalaciones a la unidad usuaria. Lo anterior, corresponde a la construcción de un Hospital regional, cuya área está distribuida en 3 edificios. Contará con 350 camas, 12 quirófanos y 64 consultorios. Incluirá un servicio de Hemodinamia y Quimioterapia. Este proyecto se contrató bajo la modalidad de llave en mano que incluye los componentes (diseño, construcción, equipamiento y dos años de mantenimiento preventivo). 
</t>
    </r>
    <r>
      <rPr>
        <b/>
        <sz val="9"/>
        <rFont val="Calibri Light"/>
        <family val="2"/>
        <scheme val="major"/>
      </rPr>
      <t xml:space="preserve">Características del Proyecto: 
</t>
    </r>
    <r>
      <rPr>
        <sz val="9"/>
        <rFont val="Calibri Light"/>
        <family val="2"/>
        <scheme val="major"/>
      </rPr>
      <t xml:space="preserve">Área: 72.134 m2
Costo total estimado: ¢158.020.000.000,00 millones. (incluye reajustes de precio)
Monto ejecutado en el 2024: ¢29.254.255.857,64
</t>
    </r>
  </si>
  <si>
    <t>Anexo 11:  Hospital Monseñor Sanabria SPIT II Sem 2024
Anexo 12: GIT-0028-2025
Anexo 13: GIT-0025-2025</t>
  </si>
  <si>
    <t xml:space="preserve">Para el 2024 se cuenta con una asignación en el Plan Nacional de Desarrollo de ¢21.954.700.000,00, sin embargo, se realizaron ajustes presupuestarios aumentando lo asignado en ¢29.950.500.000,00; de los cuales según el avance logrado y facturado a diciembre 2024 se ejecutaron ¢29.254.255.857,64. 
</t>
  </si>
  <si>
    <r>
      <t xml:space="preserve">Al finalizar el 2024, se obtiene un logro del 55%, lo cual representa un cumplimiento del 110%
</t>
    </r>
    <r>
      <rPr>
        <b/>
        <sz val="9"/>
        <rFont val="Calibri Light"/>
        <family val="2"/>
        <scheme val="major"/>
      </rPr>
      <t xml:space="preserve">Características del Proyecto: 
</t>
    </r>
    <r>
      <rPr>
        <sz val="9"/>
        <rFont val="Calibri Light"/>
        <family val="2"/>
        <scheme val="major"/>
      </rPr>
      <t xml:space="preserve">Área: 9.298 m2
Costo estimado: ¢12.007.274.396,46 (incluye componente mantenimiento).
Monto ejecutado en el 2024: ¢3.933.028.646,16
Avance acumulado de la construcción: 55% (Anexo 2 cronograma contratista)
La nueva Sede de Área de Salud incluirá cuatro consultorios EBAIS, electrocardiografía, atención obstétrica, atención primaria, atención odontológica, cuidados paliativos, urgencias, farmacia, laboratorio clínico, esterilización, equipo de apoyo (nutrición, psicología, medicina familiar, enfermería, trabajo social), registros de salud, dirección y administración, docencia y educación, servicios generales, ingeniería y mantenimiento, gestión de bienes y servicios, contraloría de servicios y junta de salud. Esta inversión contribuirá en el fortalecimiento del primer nivel de atención en la prevención de la enfermedad y promoción de la salud.
Los módulos A y B se encuentran con su obra gris concluida y techados. Adicionalmente, se trabajó en el armado de las divisiones internas (paredes livianas), instalación de acabados (pisos y repellos), canalizaciones de potencia y datos, sistema de climatización y sistema de gases médicos; como en lo relacionado a las obras exteriores (casetas de vigilancia, muros, obras de protección del talud, conformación de terrazas, accesos, pasos cubiertos, entre otros). Se preparó el terreno para colocar aproximadamente 800 m2 de asfalto y se inició con la construcción de la planta de tratamiento de aguas residuales (PTAR). Se concluyó la construcción de los gaviones al pie del talud sobre el Río Colorado. En noviembre, se inició con la recepción del equipo médico, en unas bodegas preparadas por el Contratista para este fin, por lo que se ha estado gestionando en la revisión preliminar de estos equipos conforme al cartel de licitación.
</t>
    </r>
  </si>
  <si>
    <t>Anexo 14: Area de Salud Naranjo. SPIT II Sem 2024</t>
  </si>
  <si>
    <t>Esta subejecución presupuestaria ha sido principalmente afectada por el atraso en la revisión de los planos constructivos de la Etapa 3 dentro de la plataforma APC del CFIA. El contratista solo ha podido avanzar en la construcción de las Etapas 1 y 2, que cuentan con todos los permisos necesarios. Dado que los planos de la Etapa 3 no contaban con los debidos permisos durante el período de enero a mayo 2024, el contratista se vio limitado en su capacidad para ejecutar las obras correspondientes a esta etapa, lo que impidió la utilización completa del presupuesto asignado.</t>
  </si>
  <si>
    <t xml:space="preserve">Al finalizar el año 2024, esta meta obtiene un logro acumulado del 15% (3% de diseño),lo cual representa un cumplimiento del 100%, el detalle de las acciones realizadas: 
El 17 de junio 2024, se logró publicar en SICOP la licitación 2024LY-000007-0001101107 “Precalificación Abierta para Obras de Infraestructura de Alta y Mediana Complejidad”, en el cual se pretende precalificar empresas que puedan afrontar el diseño y la construcción del Nuevo Hospital de Limón.
En relación con los avances al programa funcional, se incluyeron los cambios y ajustes en el alcance del proyecto afectando varios de los servicios clínicos de atención de mayor complejidad (consulta externa, hospital de día, bloque gineco obstétrico, emergencias) para el Nuevo Hospital de Limón. Estos ajustes implicaron un esfuerzo importante para completar en tiempo y forma los cambios según las metas propuestas. Además, se lograron superar las etapas previas para permitir la publicación en SICOP, del concurso de la precalificación de empresas, requerida para el desarrollo del proyecto.
Se realizaron los ajustes a las estimaciones de área y costo, que reflejen el alcance, los cuales generaron un reproceso al cambiar el proyecto.
 </t>
  </si>
  <si>
    <t>Anexo 15: Hospital Tony Facio. SPIT II  Sem 2024</t>
  </si>
  <si>
    <t>X</t>
  </si>
  <si>
    <t>25.283.592,42</t>
  </si>
  <si>
    <t>Existen 5 proyectos que  no se concluyeron en el 2024 y se extienden hasta  el 2025, por lo cual el presupuesto no está aún ejecutado en su totalidad.</t>
  </si>
  <si>
    <t>El sobrecumplimiento de la meta,  representa los esfuerzos de la Administración en contar con datos fidedignos a través de los Reportes Operacionales de los Gestores Autorizados de Residuos mismos que se hacen en años recientes de forma trimestral.</t>
  </si>
  <si>
    <t>Oficio MS-DPRSA-USA-063-2025</t>
  </si>
  <si>
    <t>4.900.000</t>
  </si>
  <si>
    <t>A partir de noviembre se inicio el proceso de ingreso del nuevo personal, los cuales aún están en una etapa de capacitación y se espera que en un tiempo corto se vean los resultados de mejora en los procesos y que se refleje en una disminución de tiempos de atención.</t>
  </si>
  <si>
    <t>El riesgo asociado es operativo, el principal obstáculo es que se realizó el proceso de nuevo ingreso de personal a finales de año, lo cual impide que se visualicen los resultados en el año 2024.</t>
  </si>
  <si>
    <t xml:space="preserve">Información medicamentos </t>
  </si>
  <si>
    <t>48.264.510,55</t>
  </si>
  <si>
    <t>El presupuesto ejecutado es un aproximado, ya que, no se ha realizado el cierre contable del año 2024 de dicho presupuesto.</t>
  </si>
  <si>
    <t>Se logró la interoperabilidad del Sistema Nominal de Vacunación SINOVAC, además de habilitar la interoperabilidad para el Sistema de Vigilancia Epidemiológica Integrado SIVEI para 2 eventos de notificación obligatoria.</t>
  </si>
  <si>
    <t>Se logró obtener el apoyo de OPS, UNFPA e HIVOS para la contratación de un equipo de trabajo que desarrolló guías de interoperabilidad que permitieron interoperar Sistema de Vigilancia Epidemiológica Integrada (SIVEI) y Sistema Nominal de Vacunación (SINOVAC), esto permitió utilizar esta forma de conexión para comunicar el Ministerio de Salud con Caja Costarricense de Seguro Social (CCSS) de una forma ágil, con esto se modificó la forma en que se iba a interoperar y se facilita el proceso, permitiendo esto superar la expectativa.</t>
  </si>
  <si>
    <t>47.433.630,88</t>
  </si>
  <si>
    <t>Se ejecutaron 6 proyectos  de la meta del año 2024.
Se encuentran en ejecución 5 proyectos que concluyen en 2025. De estos 5: 
A) 3 corresponden a los pendientes de la meta del 2024
B) 2 corresponden a proyectos pendientes del año 2023.</t>
  </si>
  <si>
    <t>El riesgo asociado es operativo. El obstáculo principal se presenta en los procesos de contratación administrativa, los cuales conllevan al retraso en el inicio de los proyectos en los primeros meses del año 2024.
Los proyectos de mayor duración en su ejecución no es posible concluirlos dentro del mismo año de la adjudicación.</t>
  </si>
  <si>
    <t xml:space="preserve">Evidencias avance de proyectos 
Informes Finales de los 6 Proyectos Ejecutados.
Informe Final Corredores
Informe Final Esparza 
Informe Final Pococí
Informe Final Coto Brus
Informe Final Promotoría 
Informe Final Sarapiquí
Oficios de avance para los 5 proyectos actualmente en ejecución.
MS-DFBS-PI-1218-2024
MS-STSM-0290-2024
MS-STSM-0311-2024
MS-STSM-0313-2024
MS-STSM-0342-2024
</t>
  </si>
  <si>
    <t>Tradicionalmente la gestión de los residuos se ha enfocado en su disposición final, dejando de lado la valorización de los mismos. La valorización de residuos permite aumentar la participación social y los medios de subsistencia de poblaciones vulnerables, así como, aumentar la vida útil de los sitios de disposición final de residuos, al recibir únicamente los residuos que no pueden valorizarse y de esta forma mejorar la calidad de vida de la población.
A partir del aumento en la recolección de datos en cuanto a la presentación de informes de los Gestores Autorizados de Residuos, se ha logrado mejorar la calidad de la información, así como la frecuencia de presentación de los datos, lo que ha permitido superar considerablemente la meta establecida para el período.</t>
  </si>
  <si>
    <t>Se realizó la rendición de cuentas en noviembre del 2024 donde se presentaron estos avances, se hizo la siguiente nota de prensa:
https://www.ministeriodesalud.go.cr/index.php/prensa/61-noticias-2024/2000-avanza-ruta-de-salud-digital-1
Además, se informó a la Contraloría General de la República al respecto por medio de los oficios MS-DM-6899-2024 de parte del Ministerio de Salud, y oficio GM-18627-2024 de parte de CCSS.</t>
  </si>
  <si>
    <t>No se utilizó el 100% del presupuesto ya que corresponde a una reserva abierta donde se utilizaban los fondos necesarios únicamente.
De las 1200 horas presupuestadas se gastaron 1072 horas para ambos sistemas.</t>
  </si>
  <si>
    <t>Para el proyecto de Zapatón: Se realizan las pruebas del sistema de desinfección, pruebas en el sistema y reparaciones de fugas y solución de problemas en el tanques, la fecha de entrega es el I trimestre del 2025.
Para el proyecto de Punta Burica: se encuentran finalizadas las obras en las comunidades de Caña Blanca y La Palma, la Comunidad de Vista de Mar presenta problemas judiciales entre propietario de servidumbre y lotes de nacientes y la Asociación indígena; obras no se pueden iniciar.
Comunidad de Gavilán Se trabaja en el construcción de tanque quiebra gradientes de 6 metros cúbicos, tanque de almacenamiento de 30 metros cúbicos, se trabaja en la colocación de tubería de 150 mm y 100 mm</t>
  </si>
  <si>
    <t>No aplica</t>
  </si>
  <si>
    <t>En la comunidad de Vista de Mar, se presenta un inconveniente judicial entre la Asociación indígena y el propietario del sitio de la captación de la naciente  y la servidumbre de la tubería. , esto impide que se inicie con la construcción de las obras.</t>
  </si>
  <si>
    <t>_ Cronograma de proyectos 
_ Fotografías
_ Oficio GSD-UEN-AP-2024-01442 cese obra Vista de Mar</t>
  </si>
  <si>
    <t>¢200.000.000</t>
  </si>
  <si>
    <t>¢118.861.910</t>
  </si>
  <si>
    <t>Se debe a no poder realizar la compra de materiales de contrucción , los cuales forman parte de las licitaciones institucionales por demanda “Compra de Productos Cementicios y Agregados Asfálticos 2023LD-000080-0021400001 y la de “Compra de materiales varios (ferreteros, pinturas, maderas y metálicos) 2024LE-000026 -0021400001".  las cuales se encuentran en tramite administrativo de  contratación, el tramite de  estas presenta una duración mas amplia que la programada. Afectando la programación de las compras y el pago. Durante el 2025 ya se programó la compra de estos materiales</t>
  </si>
  <si>
    <t>Se finalizó las obras de licitación COMECO (2019LI-000011-PRI). En febrero se completo las obras de la línea 2 y en Junio se emite el acta de recepción definitiva. En octubre se emite el acta de recepción preliminar de la línea 1, esto con un mes de adelanto con respecto a la fecha prevista que en diciembre, actualmente el contratista trabaja en la corrección de defectos.
Se logró publicar el cartel para la contratación  2024LY-000054-0021400001, denominada "Mejoramiento Medio Ambiente  Área Metropolitana San José, Ampliación Ext. Aserrí y Redes Terciarias, San Rafael Abajo y Sn Juan de Dios Desamparados", para la cual actualmente se está en periodo de recepción de ofertas. Esta licitación se financia con el préstamo del BNCR y con esta se completaría la ejecución de la totalidad de los fondos de este préstamo.</t>
  </si>
  <si>
    <t>Debido a la falta de financiamiento para contratar las obras pendientes, necesarias para completar el alcance del proyecto no se pudo avanzar el la elaboración de los documentos de contratación según lo programado, razón por la que no se alcanza la meta al 100%</t>
  </si>
  <si>
    <t>BID: ₡1,752,422,945.48
BNCR: ₡5,515,075,544.4    AyA: ₡4,500,125,857.85
Total: ₡11,767,624,347.73</t>
  </si>
  <si>
    <t>El Programa de Desembolsos del Financiamiento BID finalizó el 24 de julio de 2024. Este se ejecutó en su totalidad, el sobrante corresponde al diferencial cambiario del monto presupuestado versus los dólares convertidos en el Periodo.
Según las proyecciones de pago de obra, el pago fue menor al programado. El diferencial cambiario tuvo un efecto en la ejecución, ya que fue menor al utilizado en la programación.
Debido a la reducción de personal, así como a la finalización de obras durante el periodo, algunas partidas presentaron menor ejecución a la programada.</t>
  </si>
  <si>
    <t xml:space="preserve">Se logró alcanzar un 99.33% de la meta, pues se tenía programado alcanzar un 87% y se logró un 86.42%. Se ha adjuntado la hoja de cálculo que se tiene y que contiene los números exactos de población beneficiada. </t>
  </si>
  <si>
    <t>Informes de Gestión del Técnico en cloración en el SharePoint del sitio de la Dirección de Ingeniería</t>
  </si>
  <si>
    <t>La mayoría de los equipos de cloración fueron realizados por personal de la unidad con materiales de tubería de PVC, por lo que no se recurrió a comprar equipos.</t>
  </si>
  <si>
    <t>Se alcanzó el objetivo de mejorar el estado nutricional y el desarrollo de 180,120 niñas y niños en situación de pobreza extrema o pobreza que asisten a los establecimientos del CEN CNAI. Este logro se debe a que las contrataciones de personal comenzaron en el primer trimestre, lo cual no se había logrado en años anteriores.</t>
  </si>
  <si>
    <t>Informe Mensual de Servicios, 2024 en el Sistema de información de Alimentación complementaria (SIAC) de la Dirección de Informción de la Dirección Nacional CEN CINAI . Sistema Integrado de Información Financiera (ERP).</t>
  </si>
  <si>
    <t>Se ha logrado un impacto significativo al realizar una evaluación integral del estado nutricional y el desarrollo psicomotor de 68,764 niñas y niños. Esta evaluación ha permitido identificar y abordar de manera temprana posibles riesgos para su salud y bienestar</t>
  </si>
  <si>
    <t>. Este cumplimiento ha sido posible gracias a que las contrataciones de personal comenzaron en el primer trimestre, algo que no se había logrado en años anteriores. Además, se estableció un convenio con instituciones públicas como el IMAS para facilitar la referenciación a los CEN CINAI.</t>
  </si>
  <si>
    <t>La participación de 62,083 personas adultas en las sesiones educativas ha generado un cambio positivo que contribuye a crear un entorno más saludable y favorable para el desarrollo integral de los niños y niñas en sus hogares.</t>
  </si>
  <si>
    <t xml:space="preserve"> Este logro ha sido posible gracias a que las contrataciones de personal comenzaron en el primer trimestre, algo que no se había logrado en años anteriores, así como al refuerzo de giras para la estrategia extramuros, lo que ha permitido alcanzar a un mayor número de personas adultas</t>
  </si>
  <si>
    <t>Se han presentado obstáculos que han dificultado el cumplimiento total de lo programado. Entre las principales dificultades, se destaca el ausentismo a las convocatorias para la aplicación de tamizajes, lo que ha retrasado la cobertura de algunas áreas. Además, la falta de vehículos adecuados para realizar las visitas domiciliares ha sido un desafío importante, limitando la capacidad de alcanzar a todos los beneficiarios, especialmente en zonas rurales y alejadas.</t>
  </si>
  <si>
    <t>Sistema de Seguimiento al niño desnutrido en la Unidad de Investigación y Vigilancia del Crecimiento y Desarrollo de la Dirección Nacional de CEN CINAI. </t>
  </si>
  <si>
    <t>Se ha logrado un impacto en 35,798 adolescentes madres, mujeres en periodo de gestación o lactancia, a través de espacios de promoción que permiten reforzar y ampliar sus conocimientos en áreas clave como lactancia materna, salud, nutrición y estilos de vida.</t>
  </si>
  <si>
    <t xml:space="preserve"> Este logro ha sido posible gracias a que las contrataciones de personal comenzaron en el primer trimestre, algo que no se había logrado en años anteriores, así como al refuerzo de giras para la estrategia extramuros, lo que ha permitido alcanzar a un mayor número  de Mujeres.</t>
  </si>
  <si>
    <t xml:space="preserve">Si bien es cierto que se ha logrado avanzar en los tiempos para realizar los nombramientos y contrataciones, persisten ciertos períodos de inactividad que afectan la prestación del servicio, principalmente debido a la falta de personal. Esta situación se ve impactada por la necesidad de justificación ante el STAP, así como por procedimientos de contratación que han resultado infructuosos o desiertos. Estos factores generan retrasos en la cobertura de las necesidades institucionales, afectando la continuidad y calidad del servicio. Para mitigar este problema, se están implementando medidas que permitan agilizar los procesos y asegurar la incorporación de personal de manera más eficiente. </t>
  </si>
  <si>
    <t>31.843.819.173,68</t>
  </si>
  <si>
    <t>Debido a la transición establecida por la Ley de Contratación Pública, que obliga a que todos los procedimientos de contratación se realicen a través de la plataforma SICOP, en 2024 se centralizó la partida de contratación de empresas de transporte en la Dirección Nacional. Anteriormente, los comités de CEN CINAI gestionaban estas contrataciones fuera de SICOP. Esta reestructuración, sin embargo, no permitió ejecutar la totalidad del presupuesto asignado, ya que la Unidad de Proveeduría Institucional cuenta con un solo analista, lo que dificultó cubrir toda la demanda de contrataciones.
Ante esta situación, se están tomando las previsiones necesarias para el siguiente período, con el fin de dotar a las unidades de personal adicional especializado en diferentes ámbito. Esto permitirá optimizar los procesos de contratación y asegurar el cumplimiento de los objetivos institucionales, garantizando la ejecución total del presupuesto y mejorando la eficiencia en la gestión de recursos.</t>
  </si>
  <si>
    <t>Se ha logrado cubrir las sesiones educativas programadas; sin embargo, se han presentado limitaciones significativas en cuanto a la disponibilidad de vehículos para trasladarse a lugares fuera de los establecimientos. Estas dificultades se deben a diversos factores, como renuncias, incapacidades, vacaciones del personal o a otras actividades prioritarias dentro de la institución que requerían la atención del personal. Como resultado, no siempre se han podido cumplir con todas las programaciones de vehículos, lo que ha generado inconvenientes para realizar las sesiones educativas en los lugares previstos.</t>
  </si>
  <si>
    <t>Debido a la no asistencia a las convocatorias para el tamizaje y a la insuficiencia de equipos móviles para realizar las visitas domiciliares o llevar a cabo los tamizajes, esta situación ha ido mejorando a partir del cuarto trimestre del año. Esto se logró gracias al análisis y la asignación de vehículos específicos para actividades sustantivas, lo que permitira avanzar en el cumplimiento del objetivo establecido. Además, se ha resuelto la falta de justificación de plazas ante el STAP, lo que facilitará la realización de nombramientos de manera más ágil, de acuerdo con la normativa vigente. Estos cambios contribuyen a optimizar los recursos y mejorar la eficiencia en la ejecución de las actividades previstas.</t>
  </si>
  <si>
    <t>Las sesiones se llevan a cabo tanto en la estrategia intra como extra muros, lo que implica un desafío en términos de disponibilidad de equipo móvil, contratación de personal o la asignación de personal de la Dirección Nacional. Como se ha mencionado, estos factores limitan la ejecución plena de las actividades. Sin embargo, a pesar de estas dificultades, se ha recibido una respuesta muy positiva por parte de la población, que ha mostrado un alto nivel de compromiso y disposición para atender el llamado de este tipo de actividades. Este respaldo de la comunidad es un factor clave que ha permitido avanzar en la ejecución de las sesiones, a pesar de las limitaciones logísticas y operativas.</t>
  </si>
  <si>
    <t>5 de cada 1000 habitantes a nivel nacional. 
Mujeres: 3
Hombres: 2</t>
  </si>
  <si>
    <t xml:space="preserve">Al IV trimestre se presentan los siguientes logros respecto a la meta: 
1.  Al 2024 se logra dar financiamiento al 100% de los Comités Cantonales de Deporte y Recreación programados de los cuales un total de 29 se encuentran activos y en ejecución de los recursos para el financimiento de los programas de deporte y recreación en donde ha participado un total de 8392 personas a saber: 1727  hombres y 6665 mujeres en sesiones de actividad física en el marco del Programa Actívate. 
2. Como parte de las acciones para mejora del Programa Activate, el equipo técnico institucional logro brindar en un 90% el proceso de capacitación a los CCDR participantes sobre la plataforma de inscripción al programa e informe mensual sobre rendición de cuentas como parte de los requisitos para que dichas organizaciones deben presentar ante el ICODER. Así mismo se han reforzado las sesiones de seguimiento presencial sobre la ejecución del programa en las comunidades. 
3. Durante el año 2024 se logra la adquisición y mantenimiento de equipo y mobiliario para  centro de acondicionamiento físico lo cual permite mejorar el servicio brindado a los atletas que realizan diferentes sesiones de entramiento físico. Durante el cuarto trimestre se brindarón un total de 1818  sesiones de entrenamiento a atletas de alto rendimiento, a saber 143 hombres y 189 mujeres. 
4. Se logra la particpación de forma efectiva de un 80% de las personas inscritas en el proyecto de Albetización Física que se desarrollo en el Parque Metropolitano la Sabana para tres grupos etarios: 34 niños (as),  21 adultos y 21 personas adultos mayores. 
Se logró culminar con la etapa final La Edición XL de los Juegos Deportivos Nacionales (JDN) se desarrolló durante el primer semestre 2024.  
</t>
  </si>
  <si>
    <t xml:space="preserve">La meta para el primer semestre estaba avanzando de acuerdo con lo programado, sin embargo, las condiciones climáticas durante el II semestre afectarón la participación de las personas en los diferentes programas, proyectos y servicios debido a la falta de instalaciones deportivas bajo techo como alternativa segura para la realización de las activades deportivas, recreativas y de actividad física.  
Aún cuando se realizarón acciones de mitigación para evitar la interrupción de los servicios a causa de las condiciones ambientales, siempre hubo afectación siendo que disminuyo la participación de las personas en las sesiones de actividad física sistemática programadas. Por su parte, el cierre institucional a final de año también implicó una reducción en la visitación.   </t>
  </si>
  <si>
    <r>
      <t xml:space="preserve">¢79 974 520, 50 </t>
    </r>
    <r>
      <rPr>
        <sz val="11"/>
        <color theme="1"/>
        <rFont val="Calibri"/>
        <family val="2"/>
        <scheme val="minor"/>
      </rPr>
      <t>(MINISTERIO DE SALUD LEY ANTITABACO y FODESAF)</t>
    </r>
    <r>
      <rPr>
        <b/>
        <sz val="11"/>
        <color theme="1"/>
        <rFont val="Calibri"/>
        <family val="2"/>
        <scheme val="minor"/>
      </rPr>
      <t xml:space="preserve">
¢2 087 378 913,50 </t>
    </r>
    <r>
      <rPr>
        <sz val="11"/>
        <color theme="1"/>
        <rFont val="Calibri"/>
        <family val="2"/>
        <scheme val="minor"/>
      </rPr>
      <t xml:space="preserve">(MINISTERIO SALUD/JDN,
SUPERÁVIT ESPECÍFICO JDN,
FODESAF)
</t>
    </r>
    <r>
      <rPr>
        <b/>
        <sz val="11"/>
        <color theme="1"/>
        <rFont val="Calibri"/>
        <family val="2"/>
        <scheme val="minor"/>
      </rPr>
      <t xml:space="preserve">¢323 174 520, 50 </t>
    </r>
    <r>
      <rPr>
        <sz val="11"/>
        <color theme="1"/>
        <rFont val="Calibri"/>
        <family val="2"/>
        <scheme val="minor"/>
      </rPr>
      <t>(MINISTERIO DE SALUD LEY ANTITABACO y FODESAF)</t>
    </r>
    <r>
      <rPr>
        <b/>
        <sz val="11"/>
        <color theme="1"/>
        <rFont val="Calibri"/>
        <family val="2"/>
        <scheme val="minor"/>
      </rPr>
      <t xml:space="preserve">
¢38 263 848, 38 </t>
    </r>
    <r>
      <rPr>
        <sz val="11"/>
        <color theme="1"/>
        <rFont val="Calibri"/>
        <family val="2"/>
        <scheme val="minor"/>
      </rPr>
      <t>(SUPERAVIT LIBRE y FODESAF)</t>
    </r>
    <r>
      <rPr>
        <b/>
        <sz val="11"/>
        <color theme="1"/>
        <rFont val="Calibri"/>
        <family val="2"/>
        <scheme val="minor"/>
      </rPr>
      <t xml:space="preserve">
TOTAL= 2 528 971 802, 88</t>
    </r>
  </si>
  <si>
    <t xml:space="preserve">Durante el ejercicio presupuetario 2024 se realizarón ajustes en la programación presupuestaria de los programas con lo cual el presupuesto total programado asociado a los programa al 31 de diciembre es de 2 729 141 273, 90.  
La subejecución presupuestaria de un 7% se debe a atrasos en el inicio de procesos de compra para la adquisición de maquinaria necesario para el buen funcionamiento de las instalaciones del Centro de Acondicionamiento Físico, para vigilancia del equipo, material y seguridad de las personas.
Adicionalmente se estimarón recursos para la atención de necesidades del Programa de Juegos Deportivos Nacionales, sin embargo por temas de contratación administrativa el precio real de los bienes y servicios fuerón menores a los presupuestados.
Se programarón recursos en la partida de remuneraciones para el pago de tiempo extraordinario de las personas funcionarias que participan en el Programa de Juegos Deportivos Nacionales,  sin embargo hubo una subejecución de estos recursos debido a la emergencia nacional asociada al fenomeno del Niño que obstaculizo la realización de giras extraordinarias programadas para la atención de actividades especificas del programa. </t>
  </si>
  <si>
    <t>Se capta a las personas nuevas en la vida consumidoras de sustancias psicoactivas y sus familiares para brindar una atención integral que permita contribuir a mejorar la calidad de vida, ofrezca acompañamiento en su rehabilitación y su reinserción en la sociedad y un abordaje con una perspectiva sistémica.
Se brindó atención psicosocial y orientación acerca del tratamiento integral que brindan los servicios Institucionales a personas en consumo de sustancias psicoactivas desde el modelo de reducción de daños y riesgos. 
Se brindó atención inmediata a la población de primera vez tanto Personas Menores de Edad como población adulta que asisten, tanto con referencia institucional como de forma voluntaria, mediante citas de recargo y atención sin cita previa.
Se brindó atenciones integrales respondiendo a las necesidades de tratamiento de las personas que asisten a los servicios Institucionales y sus grupos familiares bajo el enfoque de derechos humanos, abstinencia completa, reducción de daño y prevención de recaída, entre otros.</t>
  </si>
  <si>
    <t>Registros médicos institucionales, reportes generados por EDUS y bases internas</t>
  </si>
  <si>
    <t>La subejecución presupuestaria se concentró en las regiones Central y Brunca. En la región Central, se debió a: 1) una disminución en el contrato de servicios de CAID, 2) el congelamiento de fondos por parte del Ministerio de Hacienda, 3) retrasos en trámites con MIDEPLAN para compras en Casa JAGUAR, 4) dificultades operativas en el Subproceso de Bienes y Servicios, 5) baja demanda del servicio de transporte en el PAP y 6) fluctuaciones del tipo de cambio del dólar. En la región Brunca, la subejecución se originó por: 1) la no autorización de un incremento en el alquiler del local del CAID San Vito, 2) la no autorización de viáticos para funcionarias y 3) la falta de autorización de gastos por caja chica para alimentos y bebidas.</t>
  </si>
  <si>
    <t>Respecto al presupuesto asociado a la Coordinación de OR, la ejecución se dio de acuerdo con lo estimado para el 2024. Se ejecutó un 73.60%, para el primer año de contrato de los CAID por compra de servicios, no se realizó cobro de reajuste de precios dado que en el segundo año de contrato los índices de precios del Banco Central no presentaron ningún movimiento significativo, por lo tanto, la empresa no presentó este trámite. El presupuesto total ejecutado de enero a diciembre del 2024 fue de ¢ 833 328 845,03 (incluye el pago de los 6 CAID contratados y el alquiler de Guápiles). Existe una diferencia entre el control de la Jefatura Nacional del Proceso y el presupuesto enviado por el Subproceso Financiero, esto debido a una disminución del contrato de servicios de CAID, de 900 000.00 anuales, según acuerdo #4, tomado por la Junta Directiva en la Sesión Ordinaria 26-2024, realizada el jueves 01 de agosto de 2024. El monto de viáticos por un monto de ¢30 000.00, se pidió trasladarlo, en la modificación H6 del 2024, a Servicios Generales para su utilización en giras de los compañeros de mantenimiento, cabe mencionar que al parecer no ejecutaron el traslado y se mantuvo reflejándose en el instrumento que se envió por parte del Subproceso Financiero en el ejercicio presupuestario 2024. Es importante además indicar que ¢174.700.000.00 fueron congelados por el Ministerio de Hacienda, por lo tanto, este año no se contó con ellos y esto afecta el dato final de ejecución presupuestaria de la Unidad. Esta situación fue comunicada vía correo electrónico por el señor Luis Alonso Monge Ramírez dirigido a Evelyn Phillips Barrantes y Minor Villalobos Delgado, en fecha 8 de febrero de 2024, manifestándoles de los recursos retenidos de la Subpartida 1.04.04 - Presupuesto 2024.
En el caso de Casa JAGUAR, algunas compras propuestas, requirieron del planteamiento del Proyecto ante el MIDEPLAN, por lo que no se pudo concluir con el trámite respectivo, ya que los procedimientos para la elaboración del proyecto y la asignación del código de MIDEPLAN, retrasaron todo el proceso. También hubo dificultad operativa del Subproceso de Bienes y Servicios para el debido proceso de compras. Asimismo, la implementación del EDUS y la inhabilitación de usuarios, ocasionó una limitación en la contratación de personas profesionales para la cobertura de vacaciones e incapacidades. Algunos de los carteles publicados fueron declarados desiertos por falta de oferentes y hubo modificaciones de contratos, por el cambio de condiciones del programa residencial, siendo que las proyecciones eran más altas de la ocupación que hubo.
En cuanto al PAP, la subejecución se debió a que, en la partida de Transporte dentro del país, este es un servicio a demanda y para el 2024, los traslados a Centros Hospitalarios fueron menos que los años anteriores. Con relación a la partida de Útiles y materiales médico-hospitalarios y de investigación, la compra de insumos se estimó a principios del año, sin embargo, debido a lo suscitado con el Subproceso de Adquisición y Bienes, las mismas se ejecutaron hasta el III trimestre del año, generando que el remanente no se pudiese utilizar por tiempo. Así mismo el remanente fue más alto debido a que el cambio de dólar, el cual disminuyó considerablemente en los últimos meses del año y la mayoría de las compras son en dólares. Respecto a la partida de Equipo sanitario de laboratorio e investigación, el remanente no se utilizó debido a que se tenía que realizar un nuevo proyecto con MIDEPLAN y no se contaba con el tiempo suficiente para realizar todos los trámites respectivos. Finalmente, los demás disponibles son remanentes que se presentaron debido al tipo de cambio de dólar que se estimó a principio de año y que cuando se realizaron las compras fue menor.</t>
  </si>
  <si>
    <t>En la partida 1.01.01 Alquiler local CAID San Vito de Coto Brus el estimado fue de 13.790.520 y el ejecutado fue de 10.305.600, lo que corresponde a un 74,72% en el pago anual. Esta partida no se ejecutó al 100% dado que el presupuesto se programó contemplando un eventual incremento, lo cual, por disposición del Gobierno no se autoriza y por lo tanto esa suma no se utiliza para el pago de este rubro.
En la partida 1.05.01, se estimó un presupuesto de 105.000 y se ejecutaron 20.650 colones (19,67%), esto para pago de gastos de transporte de las funcionarias de CAID en trámites administrativos, firma digital y certificado de curso RSP de la médico, para la actualización de trámites de habilitación del CAID por parte del Ministerio de Salud del ARS Coto Brus, siendo que, no se autorizó presupuesto en la 1.05.02 de viáticos solicitados para que realizaran las giras estimadas.
En la partida 2.02.03 de alimentos y bebidas empacados, se estimó un presupuesto de 76,250.00 y este no se ejecutó ( 0 %) ya que, desde el sub proceso de financiero no se autorizó el gasto por caja chica como en otros años, ni dio otra opción, quedando sin poder utilizarlo en ese rubro.</t>
  </si>
  <si>
    <t>Durante el año 2024 se brindó atención especializada a las personas consumidoras de sustancias psicoactivas y a los familiares que lo solicitaron, además, se realizaron las valoraciones para los internamientos cuando se solicitó, tanto en la atención a personas mayores como a personas menores de edad.
Cuando fue necesario se refirieron personas para que obtuvieran de manera prioritaria otros servicios del Estado, como seguro, educación, asistencia socioeconómica. Posteriormente, se brinda una atención de necesidades especiales luego de las referencias a otras entidades.
El seguimiento dado a los pacientes permite visualizar una modificación de estilos de vida, no solo el aspecto del consumo, lo que además permite la generación de oportunidades de crecimiento personal a través de la continuación de alfabetización donde usuarios, familiares y otras personas pueden aprender a leer, escribir o concluir la primaria. 
En las atenciones se han detectado a personas que estaban en situación de calle, han logrado la abstinencia y se han incorporado al mercado laboral, para lo cual han tenido acompañamiento de los profesionales de la Institución. Lo anterior se logra pues la atención se hace en apego a los derechos humanos y el enfoque centrado en la persona, además, recibe una atención altamente especializada y de calidad de manera gratuita.</t>
  </si>
  <si>
    <t>En los CAID se hacen grandes esfuerzos para que las personas que se acercan a la Institución puedan recibir a la mayor brevedad esa primera atención en su vida y que la misma sea de calidad, con trato digno y en apego a los derechos humanos.
Es importante resaltar que postpandemia se ha ido incrementando año con año la visitación a los CAID, es decir, se presenta un aumento en la demanda de servicios por parte de la población, por lo que el aporte al cumplimiento de este indicador fue superior al 100% según la programación establecida.
Finalmente, se logran completar las plazas vacantes de personas que migraron a otras instituciones por el incentivo del salario global, permitiendo tener mayor cobertura de la población en los diferentes programas.</t>
  </si>
  <si>
    <t xml:space="preserve">En términos porcentuales, los datos se muestran en el siguiente gráfico:
</t>
  </si>
  <si>
    <t>Clasificación de la meta</t>
  </si>
  <si>
    <t>Metas</t>
  </si>
  <si>
    <t>Cumplimiento alto</t>
  </si>
  <si>
    <t>Cumplimiento medio</t>
  </si>
  <si>
    <t>Cumplimiento bajo</t>
  </si>
  <si>
    <t>M. Salud</t>
  </si>
  <si>
    <t>AyA</t>
  </si>
  <si>
    <t>CEN CINAI</t>
  </si>
  <si>
    <t>IAFA</t>
  </si>
  <si>
    <t>CCSS</t>
  </si>
  <si>
    <t xml:space="preserve">•16 metas “Cumplimiento alto” (62%) </t>
  </si>
  <si>
    <t xml:space="preserve">• 5 metas “Cumplimiento medio” (19%)  </t>
  </si>
  <si>
    <t xml:space="preserve">• 5 metas ”Cumplimiento bajo” (19%) </t>
  </si>
  <si>
    <t xml:space="preserve">Las metas del PNDIP programadas para el 2024 por el Sector Salud son 26, mismas que corresponden a 16 intervenciones estratégicas.  El cumplimiento en la ejecución de las metas según los parámetros de clasificación establecidos por Mideplan es el siguiente: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</si>
</sst>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164" formatCode="_(* #,##0.00_);_(* \(#,##0.00\);_(* &quot;-&quot;??_);_(@_)"/>
    <numFmt numFmtId="165" formatCode="&quot;₡&quot;#,##0.00"/>
    <numFmt numFmtId="166" formatCode="0.0%"/>
    <numFmt numFmtId="167" formatCode="0.0"/>
    <numFmt numFmtId="168" formatCode="_(* #,##0_);_(* \(#,##0\);_(* &quot;-&quot;??_);_(@_)"/>
  </numFmts>
  <fonts count="24" x14ac:knownFonts="1">
    <font>
      <sz val="11"/>
      <color theme="1"/>
      <name val="Calibri"/>
      <family val="2"/>
      <scheme val="minor"/>
    </font>
    <font>
      <b/>
      <sz val="11"/>
      <color theme="1"/>
      <name val="Calibri"/>
      <family val="2"/>
      <scheme val="minor"/>
    </font>
    <font>
      <sz val="9"/>
      <color rgb="FF000000"/>
      <name val="Arial"/>
      <family val="2"/>
    </font>
    <font>
      <sz val="9"/>
      <color theme="1"/>
      <name val="Arial"/>
      <family val="2"/>
    </font>
    <font>
      <sz val="9"/>
      <color theme="1"/>
      <name val="Calibri"/>
      <family val="2"/>
      <scheme val="minor"/>
    </font>
    <font>
      <b/>
      <sz val="8"/>
      <color rgb="FFFFFFFF"/>
      <name val="Arial"/>
      <family val="2"/>
    </font>
    <font>
      <sz val="11"/>
      <color theme="1"/>
      <name val="Calibri"/>
      <family val="2"/>
      <scheme val="minor"/>
    </font>
    <font>
      <sz val="11"/>
      <name val="Times New Roman"/>
      <family val="1"/>
    </font>
    <font>
      <b/>
      <sz val="7"/>
      <color theme="1"/>
      <name val="Arial"/>
      <family val="2"/>
    </font>
    <font>
      <sz val="9"/>
      <name val="Arial"/>
      <family val="2"/>
    </font>
    <font>
      <b/>
      <sz val="9"/>
      <name val="Arial"/>
      <family val="2"/>
    </font>
    <font>
      <sz val="11"/>
      <color rgb="FF000000"/>
      <name val="Calibri"/>
      <family val="2"/>
      <scheme val="minor"/>
    </font>
    <font>
      <b/>
      <sz val="8"/>
      <color rgb="FF000000"/>
      <name val="Arial"/>
      <family val="2"/>
    </font>
    <font>
      <sz val="9"/>
      <color theme="1"/>
      <name val="Calibri Light"/>
      <family val="2"/>
      <scheme val="major"/>
    </font>
    <font>
      <sz val="9"/>
      <name val="Calibri Light"/>
      <family val="2"/>
      <scheme val="major"/>
    </font>
    <font>
      <b/>
      <sz val="9"/>
      <color rgb="FFFF0000"/>
      <name val="Calibri Light"/>
      <family val="2"/>
      <scheme val="major"/>
    </font>
    <font>
      <sz val="9"/>
      <color rgb="FF000000"/>
      <name val="Calibri Light"/>
      <family val="2"/>
      <scheme val="major"/>
    </font>
    <font>
      <b/>
      <sz val="9"/>
      <color rgb="FF000000"/>
      <name val="Calibri Light"/>
      <family val="2"/>
      <scheme val="major"/>
    </font>
    <font>
      <b/>
      <sz val="9"/>
      <name val="Calibri Light"/>
      <family val="2"/>
      <scheme val="major"/>
    </font>
    <font>
      <i/>
      <sz val="9"/>
      <color rgb="FF000000"/>
      <name val="Calibri Light"/>
      <family val="2"/>
      <scheme val="major"/>
    </font>
    <font>
      <sz val="10"/>
      <color theme="1"/>
      <name val="Calibri"/>
      <family val="2"/>
      <scheme val="minor"/>
    </font>
    <font>
      <sz val="11"/>
      <name val="Calibri"/>
      <family val="2"/>
    </font>
    <font>
      <b/>
      <sz val="9"/>
      <color rgb="FF000000"/>
      <name val="Arial"/>
      <family val="2"/>
    </font>
    <font>
      <sz val="11"/>
      <color theme="0"/>
      <name val="Calibri"/>
      <family val="2"/>
      <scheme val="minor"/>
    </font>
  </fonts>
  <fills count="12">
    <fill>
      <patternFill patternType="none"/>
    </fill>
    <fill>
      <patternFill patternType="gray125"/>
    </fill>
    <fill>
      <patternFill patternType="solid">
        <fgColor rgb="FF0F243E"/>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rgb="FF0F243E"/>
        <bgColor rgb="FF000000"/>
      </patternFill>
    </fill>
    <fill>
      <patternFill patternType="solid">
        <fgColor rgb="FF00B050"/>
        <bgColor rgb="FF000000"/>
      </patternFill>
    </fill>
    <fill>
      <patternFill patternType="solid">
        <fgColor rgb="FFFFFF00"/>
        <bgColor rgb="FF000000"/>
      </patternFill>
    </fill>
    <fill>
      <patternFill patternType="solid">
        <fgColor rgb="FFFF0000"/>
        <bgColor rgb="FF000000"/>
      </patternFill>
    </fill>
    <fill>
      <patternFill patternType="solid">
        <fgColor theme="9" tint="0.39997558519241921"/>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ck">
        <color rgb="FFFFFFFF"/>
      </right>
      <top style="thick">
        <color rgb="FFFFFFFF"/>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ck">
        <color rgb="FFFFFFFF"/>
      </right>
      <top/>
      <bottom style="thin">
        <color theme="0"/>
      </bottom>
      <diagonal/>
    </border>
    <border>
      <left style="thick">
        <color rgb="FFFFFFFF"/>
      </left>
      <right style="thin">
        <color theme="0"/>
      </right>
      <top style="thin">
        <color theme="0"/>
      </top>
      <bottom/>
      <diagonal/>
    </border>
    <border>
      <left style="thick">
        <color rgb="FFFFFFFF"/>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1"/>
      </left>
      <right style="thin">
        <color theme="1"/>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style="thin">
        <color theme="1"/>
      </left>
      <right style="thin">
        <color theme="1"/>
      </right>
      <top style="thin">
        <color theme="1"/>
      </top>
      <bottom style="thin">
        <color theme="0"/>
      </bottom>
      <diagonal/>
    </border>
    <border>
      <left style="thin">
        <color theme="1"/>
      </left>
      <right style="thin">
        <color theme="1"/>
      </right>
      <top style="thin">
        <color theme="1"/>
      </top>
      <bottom/>
      <diagonal/>
    </border>
    <border>
      <left style="thin">
        <color theme="1"/>
      </left>
      <right/>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style="thin">
        <color theme="1"/>
      </left>
      <right/>
      <top style="thin">
        <color theme="0"/>
      </top>
      <bottom style="thin">
        <color theme="1"/>
      </bottom>
      <diagonal/>
    </border>
    <border>
      <left/>
      <right style="thin">
        <color theme="1"/>
      </right>
      <top style="thin">
        <color theme="1"/>
      </top>
      <bottom style="thin">
        <color theme="1"/>
      </bottom>
      <diagonal/>
    </border>
    <border>
      <left/>
      <right style="thin">
        <color theme="1"/>
      </right>
      <top style="thin">
        <color theme="0"/>
      </top>
      <bottom style="thin">
        <color theme="1"/>
      </bottom>
      <diagonal/>
    </border>
    <border>
      <left/>
      <right/>
      <top style="thin">
        <color theme="0"/>
      </top>
      <bottom style="thin">
        <color theme="1"/>
      </bottom>
      <diagonal/>
    </border>
    <border>
      <left style="thin">
        <color theme="1"/>
      </left>
      <right style="thin">
        <color theme="1"/>
      </right>
      <top style="thin">
        <color theme="0"/>
      </top>
      <bottom style="thin">
        <color theme="1"/>
      </bottom>
      <diagonal/>
    </border>
    <border>
      <left style="thin">
        <color theme="1"/>
      </left>
      <right/>
      <top/>
      <bottom style="thin">
        <color theme="1"/>
      </bottom>
      <diagonal/>
    </border>
    <border>
      <left style="thin">
        <color theme="1"/>
      </left>
      <right/>
      <top style="thin">
        <color theme="0"/>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indexed="64"/>
      </left>
      <right/>
      <top style="thin">
        <color indexed="64"/>
      </top>
      <bottom style="thin">
        <color indexed="64"/>
      </bottom>
      <diagonal/>
    </border>
    <border>
      <left/>
      <right/>
      <top/>
      <bottom style="thin">
        <color theme="1"/>
      </bottom>
      <diagonal/>
    </border>
    <border>
      <left style="thin">
        <color theme="1"/>
      </left>
      <right style="thin">
        <color theme="1"/>
      </right>
      <top/>
      <bottom style="thin">
        <color theme="1"/>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rgb="FFFFFFFF"/>
      </left>
      <right style="thin">
        <color indexed="64"/>
      </right>
      <top style="thin">
        <color rgb="FFFFFFFF"/>
      </top>
      <bottom/>
      <diagonal/>
    </border>
    <border>
      <left style="thin">
        <color rgb="FFFFFFFF"/>
      </left>
      <right style="thin">
        <color indexed="64"/>
      </right>
      <top/>
      <bottom/>
      <diagonal/>
    </border>
    <border>
      <left/>
      <right style="thin">
        <color rgb="FFFFFFFF"/>
      </right>
      <top style="thin">
        <color rgb="FFFFFFFF"/>
      </top>
      <bottom/>
      <diagonal/>
    </border>
    <border>
      <left/>
      <right style="thin">
        <color rgb="FFFFFFFF"/>
      </right>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top/>
      <bottom style="thin">
        <color rgb="FFFFFFFF"/>
      </bottom>
      <diagonal/>
    </border>
    <border>
      <left/>
      <right/>
      <top/>
      <bottom style="thin">
        <color rgb="FFFFFFFF"/>
      </bottom>
      <diagonal/>
    </border>
    <border>
      <left style="thin">
        <color rgb="FFFFFFFF"/>
      </left>
      <right/>
      <top/>
      <bottom/>
      <diagonal/>
    </border>
    <border>
      <left style="thin">
        <color rgb="FFFFFFFF"/>
      </left>
      <right style="thin">
        <color rgb="FFFFFFFF"/>
      </right>
      <top style="thin">
        <color rgb="FFFFFFFF"/>
      </top>
      <bottom/>
      <diagonal/>
    </border>
    <border>
      <left style="thin">
        <color indexed="64"/>
      </left>
      <right style="thin">
        <color indexed="64"/>
      </right>
      <top style="thin">
        <color rgb="FFFFFFFF"/>
      </top>
      <bottom/>
      <diagonal/>
    </border>
    <border>
      <left style="thin">
        <color indexed="64"/>
      </left>
      <right style="thin">
        <color rgb="FFFFFFFF"/>
      </right>
      <top style="thin">
        <color rgb="FFFFFFFF"/>
      </top>
      <bottom/>
      <diagonal/>
    </border>
    <border>
      <left style="thin">
        <color indexed="64"/>
      </left>
      <right style="thin">
        <color rgb="FFFFFFFF"/>
      </right>
      <top/>
      <bottom style="thin">
        <color rgb="FFFFFFFF"/>
      </bottom>
      <diagonal/>
    </border>
    <border>
      <left style="thin">
        <color rgb="FFFFFFFF"/>
      </left>
      <right/>
      <top/>
      <bottom style="thin">
        <color indexed="64"/>
      </bottom>
      <diagonal/>
    </border>
    <border>
      <left style="thin">
        <color indexed="64"/>
      </left>
      <right style="thin">
        <color rgb="FFFFFFFF"/>
      </right>
      <top/>
      <bottom/>
      <diagonal/>
    </border>
    <border>
      <left style="thin">
        <color indexed="64"/>
      </left>
      <right style="thin">
        <color rgb="FFFFFFFF"/>
      </right>
      <top/>
      <bottom style="thin">
        <color indexed="64"/>
      </bottom>
      <diagonal/>
    </border>
    <border>
      <left style="thin">
        <color indexed="64"/>
      </left>
      <right/>
      <top/>
      <bottom style="thin">
        <color indexed="64"/>
      </bottom>
      <diagonal/>
    </border>
    <border>
      <left/>
      <right/>
      <top/>
      <bottom style="thin">
        <color theme="0"/>
      </bottom>
      <diagonal/>
    </border>
  </borders>
  <cellStyleXfs count="4">
    <xf numFmtId="0" fontId="0" fillId="0" borderId="0"/>
    <xf numFmtId="9"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cellStyleXfs>
  <cellXfs count="209">
    <xf numFmtId="0" fontId="0" fillId="0" borderId="0" xfId="0"/>
    <xf numFmtId="0" fontId="2" fillId="3" borderId="1" xfId="0" applyFont="1" applyFill="1" applyBorder="1" applyAlignment="1">
      <alignment horizontal="justify" vertical="top" wrapText="1"/>
    </xf>
    <xf numFmtId="0" fontId="3" fillId="0" borderId="1" xfId="0" applyFont="1" applyBorder="1" applyAlignment="1">
      <alignment horizontal="center" vertical="top"/>
    </xf>
    <xf numFmtId="0" fontId="2" fillId="3" borderId="1" xfId="0" applyFont="1" applyFill="1" applyBorder="1" applyAlignment="1">
      <alignment horizontal="center" vertical="top" wrapText="1"/>
    </xf>
    <xf numFmtId="0" fontId="2" fillId="3" borderId="1" xfId="0" applyFont="1" applyFill="1" applyBorder="1" applyAlignment="1">
      <alignment vertical="top" wrapText="1"/>
    </xf>
    <xf numFmtId="0" fontId="3" fillId="3" borderId="1" xfId="0" applyFont="1" applyFill="1" applyBorder="1" applyAlignment="1">
      <alignment horizontal="justify" vertical="center" wrapText="1"/>
    </xf>
    <xf numFmtId="0" fontId="2" fillId="3" borderId="1" xfId="0" applyFont="1" applyFill="1" applyBorder="1" applyAlignment="1">
      <alignment horizontal="justify" vertical="center" wrapText="1"/>
    </xf>
    <xf numFmtId="0" fontId="2" fillId="3" borderId="1" xfId="0" applyFont="1" applyFill="1" applyBorder="1" applyAlignment="1">
      <alignment horizontal="left" vertical="top" wrapText="1"/>
    </xf>
    <xf numFmtId="0" fontId="3" fillId="3" borderId="1" xfId="0" applyFont="1" applyFill="1" applyBorder="1" applyAlignment="1">
      <alignment horizontal="justify" vertical="top" wrapText="1"/>
    </xf>
    <xf numFmtId="0" fontId="5" fillId="2" borderId="17"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3" borderId="2" xfId="0" applyFont="1" applyFill="1" applyBorder="1" applyAlignment="1">
      <alignment horizontal="justify" vertical="top" wrapText="1"/>
    </xf>
    <xf numFmtId="9" fontId="2" fillId="3" borderId="1" xfId="0" applyNumberFormat="1" applyFont="1" applyFill="1" applyBorder="1" applyAlignment="1">
      <alignment horizontal="center" vertical="top" wrapText="1"/>
    </xf>
    <xf numFmtId="10" fontId="2" fillId="3" borderId="1" xfId="0" applyNumberFormat="1" applyFont="1" applyFill="1" applyBorder="1" applyAlignment="1">
      <alignment horizontal="center" vertical="top" wrapText="1"/>
    </xf>
    <xf numFmtId="0" fontId="3" fillId="0" borderId="19" xfId="0" applyFont="1" applyBorder="1" applyAlignment="1">
      <alignment vertical="top"/>
    </xf>
    <xf numFmtId="0" fontId="3" fillId="0" borderId="0" xfId="0" applyFont="1" applyAlignment="1">
      <alignment vertical="top"/>
    </xf>
    <xf numFmtId="0" fontId="3" fillId="0" borderId="26" xfId="0" applyFont="1" applyBorder="1" applyAlignment="1">
      <alignment vertical="top"/>
    </xf>
    <xf numFmtId="0" fontId="3" fillId="0" borderId="24" xfId="0" applyFont="1" applyBorder="1" applyAlignment="1">
      <alignment vertical="top"/>
    </xf>
    <xf numFmtId="0" fontId="3" fillId="3" borderId="24" xfId="0" applyFont="1" applyFill="1" applyBorder="1" applyAlignment="1">
      <alignment vertical="top"/>
    </xf>
    <xf numFmtId="0" fontId="3" fillId="0" borderId="19" xfId="0" applyFont="1" applyBorder="1" applyAlignment="1">
      <alignment vertical="top" wrapText="1"/>
    </xf>
    <xf numFmtId="0" fontId="3" fillId="0" borderId="28" xfId="0" applyFont="1" applyBorder="1" applyAlignment="1">
      <alignment vertical="top"/>
    </xf>
    <xf numFmtId="0" fontId="3" fillId="0" borderId="25" xfId="0" applyFont="1" applyBorder="1" applyAlignment="1">
      <alignment vertical="top"/>
    </xf>
    <xf numFmtId="0" fontId="3" fillId="0" borderId="29" xfId="0" applyFont="1" applyBorder="1" applyAlignment="1">
      <alignment vertical="top"/>
    </xf>
    <xf numFmtId="0" fontId="3" fillId="0" borderId="30" xfId="0" applyFont="1" applyBorder="1" applyAlignment="1">
      <alignment vertical="top"/>
    </xf>
    <xf numFmtId="0" fontId="3" fillId="0" borderId="20" xfId="0" applyFont="1" applyBorder="1" applyAlignment="1">
      <alignment vertical="top"/>
    </xf>
    <xf numFmtId="0" fontId="3" fillId="3" borderId="20" xfId="0" applyFont="1" applyFill="1" applyBorder="1" applyAlignment="1">
      <alignment vertical="top"/>
    </xf>
    <xf numFmtId="0" fontId="3" fillId="0" borderId="22" xfId="0" applyFont="1" applyBorder="1" applyAlignment="1">
      <alignment vertical="top"/>
    </xf>
    <xf numFmtId="3" fontId="2" fillId="3" borderId="1" xfId="0" applyNumberFormat="1" applyFont="1" applyFill="1" applyBorder="1" applyAlignment="1">
      <alignment horizontal="center" vertical="top" wrapText="1"/>
    </xf>
    <xf numFmtId="0" fontId="3" fillId="3" borderId="1" xfId="0" applyFont="1" applyFill="1" applyBorder="1" applyAlignment="1">
      <alignment horizontal="center" vertical="top" wrapText="1"/>
    </xf>
    <xf numFmtId="0" fontId="3" fillId="0" borderId="1" xfId="0" applyFont="1" applyBorder="1" applyAlignment="1">
      <alignment vertical="top"/>
    </xf>
    <xf numFmtId="0" fontId="2" fillId="3" borderId="28" xfId="0" applyFont="1" applyFill="1" applyBorder="1" applyAlignment="1">
      <alignment vertical="top" wrapText="1"/>
    </xf>
    <xf numFmtId="0" fontId="3" fillId="0" borderId="32" xfId="0" applyFont="1" applyBorder="1" applyAlignment="1">
      <alignment vertical="top"/>
    </xf>
    <xf numFmtId="0" fontId="2" fillId="3" borderId="3" xfId="0" applyFont="1" applyFill="1" applyBorder="1" applyAlignment="1">
      <alignment vertical="top" wrapText="1"/>
    </xf>
    <xf numFmtId="9" fontId="3" fillId="0" borderId="1" xfId="0" applyNumberFormat="1" applyFont="1" applyBorder="1" applyAlignment="1">
      <alignment horizontal="center" vertical="top"/>
    </xf>
    <xf numFmtId="0" fontId="0" fillId="0" borderId="1" xfId="0" applyBorder="1" applyAlignment="1">
      <alignment vertical="top"/>
    </xf>
    <xf numFmtId="0" fontId="2" fillId="3" borderId="37" xfId="0" applyFont="1" applyFill="1" applyBorder="1" applyAlignment="1">
      <alignment horizontal="justify" vertical="top" wrapText="1"/>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wrapText="1"/>
    </xf>
    <xf numFmtId="4" fontId="0" fillId="0" borderId="0" xfId="0" applyNumberFormat="1"/>
    <xf numFmtId="0" fontId="2" fillId="0" borderId="5" xfId="0" applyFont="1" applyBorder="1" applyAlignment="1">
      <alignment horizontal="justify" vertical="top" wrapText="1"/>
    </xf>
    <xf numFmtId="0" fontId="2" fillId="0" borderId="1" xfId="0" applyFont="1" applyBorder="1" applyAlignment="1">
      <alignment horizontal="left" vertical="top" wrapText="1"/>
    </xf>
    <xf numFmtId="0" fontId="2" fillId="0" borderId="1" xfId="0" applyFont="1" applyBorder="1" applyAlignment="1">
      <alignment horizontal="justify" vertical="top" wrapText="1"/>
    </xf>
    <xf numFmtId="0" fontId="2" fillId="0" borderId="1" xfId="0" applyFont="1" applyBorder="1" applyAlignment="1">
      <alignment horizontal="center" vertical="top" wrapText="1"/>
    </xf>
    <xf numFmtId="0" fontId="9" fillId="0" borderId="1" xfId="0" applyFont="1" applyBorder="1" applyAlignment="1">
      <alignment horizontal="justify" vertical="top" wrapText="1"/>
    </xf>
    <xf numFmtId="0" fontId="2" fillId="0" borderId="5" xfId="0" applyFont="1" applyBorder="1" applyAlignment="1">
      <alignment horizontal="left" vertical="top" wrapText="1"/>
    </xf>
    <xf numFmtId="9" fontId="2" fillId="0" borderId="1" xfId="0" applyNumberFormat="1" applyFont="1" applyBorder="1" applyAlignment="1">
      <alignment horizontal="center" vertical="top" wrapText="1"/>
    </xf>
    <xf numFmtId="0" fontId="3" fillId="0" borderId="1" xfId="0" applyFont="1" applyBorder="1" applyAlignment="1">
      <alignment horizontal="justify" vertical="top" wrapText="1"/>
    </xf>
    <xf numFmtId="165" fontId="0" fillId="0" borderId="0" xfId="0" applyNumberFormat="1"/>
    <xf numFmtId="0" fontId="0" fillId="0" borderId="0" xfId="0" applyAlignment="1">
      <alignment horizontal="center"/>
    </xf>
    <xf numFmtId="0" fontId="0" fillId="0" borderId="0" xfId="0" applyAlignment="1">
      <alignment vertical="top" wrapText="1"/>
    </xf>
    <xf numFmtId="0" fontId="10" fillId="3" borderId="1" xfId="0" applyFont="1" applyFill="1" applyBorder="1" applyAlignment="1">
      <alignment horizontal="center" vertical="top" wrapText="1"/>
    </xf>
    <xf numFmtId="0" fontId="4" fillId="0" borderId="1" xfId="0" applyFont="1" applyBorder="1" applyAlignment="1">
      <alignment vertical="top" wrapText="1"/>
    </xf>
    <xf numFmtId="4" fontId="1" fillId="0" borderId="5" xfId="0" applyNumberFormat="1" applyFont="1" applyBorder="1" applyAlignment="1">
      <alignment vertical="top" wrapText="1"/>
    </xf>
    <xf numFmtId="10" fontId="2" fillId="3" borderId="1" xfId="0" applyNumberFormat="1" applyFont="1" applyFill="1" applyBorder="1" applyAlignment="1">
      <alignment horizontal="center" vertical="center" wrapText="1"/>
    </xf>
    <xf numFmtId="0" fontId="3" fillId="0" borderId="19" xfId="0" applyFont="1" applyBorder="1" applyAlignment="1">
      <alignment horizontal="center" vertical="center"/>
    </xf>
    <xf numFmtId="10" fontId="3" fillId="0" borderId="24" xfId="0" applyNumberFormat="1" applyFont="1" applyBorder="1" applyAlignment="1">
      <alignment horizontal="center" vertical="center"/>
    </xf>
    <xf numFmtId="10" fontId="3" fillId="0" borderId="23" xfId="0" applyNumberFormat="1" applyFont="1" applyBorder="1" applyAlignment="1">
      <alignment horizontal="center" vertical="center"/>
    </xf>
    <xf numFmtId="10" fontId="3" fillId="0" borderId="1" xfId="0" applyNumberFormat="1" applyFont="1" applyBorder="1" applyAlignment="1">
      <alignment horizontal="center" vertical="center"/>
    </xf>
    <xf numFmtId="10" fontId="3" fillId="3" borderId="32" xfId="0" applyNumberFormat="1" applyFont="1" applyFill="1" applyBorder="1" applyAlignment="1">
      <alignment horizontal="center" vertical="center"/>
    </xf>
    <xf numFmtId="0" fontId="0" fillId="0" borderId="1" xfId="0" applyBorder="1" applyAlignment="1">
      <alignment vertical="top" wrapText="1"/>
    </xf>
    <xf numFmtId="0" fontId="0" fillId="0" borderId="1" xfId="0" applyBorder="1" applyAlignment="1">
      <alignment horizontal="center" vertical="top"/>
    </xf>
    <xf numFmtId="3" fontId="2" fillId="0" borderId="1" xfId="0" applyNumberFormat="1" applyFont="1" applyBorder="1" applyAlignment="1">
      <alignment horizontal="center" vertical="top" wrapText="1"/>
    </xf>
    <xf numFmtId="164" fontId="0" fillId="0" borderId="3" xfId="2" applyFont="1" applyBorder="1" applyAlignment="1">
      <alignment horizontal="center" vertical="top"/>
    </xf>
    <xf numFmtId="164" fontId="0" fillId="0" borderId="4" xfId="2" applyFont="1" applyBorder="1" applyAlignment="1">
      <alignment vertical="top"/>
    </xf>
    <xf numFmtId="164" fontId="0" fillId="0" borderId="5" xfId="2" applyFont="1" applyBorder="1" applyAlignment="1">
      <alignment vertical="top"/>
    </xf>
    <xf numFmtId="0" fontId="5" fillId="2" borderId="16"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8" fillId="4" borderId="9" xfId="0" applyFont="1" applyFill="1" applyBorder="1" applyAlignment="1">
      <alignment horizontal="center" vertical="top" wrapText="1"/>
    </xf>
    <xf numFmtId="0" fontId="8" fillId="5" borderId="9" xfId="0" applyFont="1" applyFill="1" applyBorder="1" applyAlignment="1">
      <alignment horizontal="center" vertical="top" wrapText="1"/>
    </xf>
    <xf numFmtId="0" fontId="8" fillId="6" borderId="9" xfId="0" applyFont="1" applyFill="1" applyBorder="1" applyAlignment="1">
      <alignment horizontal="center" vertical="top" wrapText="1"/>
    </xf>
    <xf numFmtId="9" fontId="2" fillId="3" borderId="1" xfId="1" applyFont="1" applyFill="1" applyBorder="1" applyAlignment="1">
      <alignment horizontal="center" vertical="top" wrapText="1"/>
    </xf>
    <xf numFmtId="4" fontId="7" fillId="0" borderId="40" xfId="2" applyNumberFormat="1" applyFont="1" applyFill="1" applyBorder="1" applyAlignment="1">
      <alignment horizontal="center" vertical="top" wrapText="1"/>
    </xf>
    <xf numFmtId="4" fontId="7" fillId="0" borderId="41" xfId="2" applyNumberFormat="1" applyFont="1" applyFill="1" applyBorder="1" applyAlignment="1">
      <alignment horizontal="center" vertical="top" wrapText="1"/>
    </xf>
    <xf numFmtId="4" fontId="7" fillId="0" borderId="1" xfId="2" applyNumberFormat="1" applyFont="1" applyFill="1" applyBorder="1" applyAlignment="1">
      <alignment horizontal="center" vertical="top" wrapText="1"/>
    </xf>
    <xf numFmtId="4" fontId="7" fillId="0" borderId="0" xfId="2" applyNumberFormat="1" applyFont="1" applyFill="1" applyBorder="1" applyAlignment="1">
      <alignment horizontal="right" vertical="center" wrapText="1"/>
    </xf>
    <xf numFmtId="0" fontId="3" fillId="0" borderId="38" xfId="0" applyFont="1" applyBorder="1" applyAlignment="1">
      <alignment vertical="top"/>
    </xf>
    <xf numFmtId="164" fontId="0" fillId="0" borderId="1" xfId="2" applyFont="1" applyBorder="1" applyAlignment="1">
      <alignment horizontal="center" vertical="top"/>
    </xf>
    <xf numFmtId="164" fontId="0" fillId="0" borderId="1" xfId="2" applyFont="1" applyBorder="1" applyAlignment="1">
      <alignment vertical="top"/>
    </xf>
    <xf numFmtId="0" fontId="5" fillId="7" borderId="44" xfId="0" applyFont="1" applyFill="1" applyBorder="1" applyAlignment="1">
      <alignment horizontal="center" vertical="center" wrapText="1"/>
    </xf>
    <xf numFmtId="0" fontId="12" fillId="8" borderId="51" xfId="0" applyFont="1" applyFill="1" applyBorder="1" applyAlignment="1">
      <alignment horizontal="center" vertical="top" wrapText="1"/>
    </xf>
    <xf numFmtId="0" fontId="12" fillId="9" borderId="51" xfId="0" applyFont="1" applyFill="1" applyBorder="1" applyAlignment="1">
      <alignment horizontal="center" vertical="top" wrapText="1"/>
    </xf>
    <xf numFmtId="0" fontId="12" fillId="10" borderId="51" xfId="0" applyFont="1" applyFill="1" applyBorder="1" applyAlignment="1">
      <alignment horizontal="center" vertical="top" wrapText="1"/>
    </xf>
    <xf numFmtId="0" fontId="0" fillId="0" borderId="1" xfId="0" applyBorder="1" applyAlignment="1">
      <alignment wrapText="1"/>
    </xf>
    <xf numFmtId="0" fontId="13" fillId="0" borderId="1" xfId="0" applyFont="1" applyBorder="1" applyAlignment="1">
      <alignment horizontal="center" vertical="top"/>
    </xf>
    <xf numFmtId="0" fontId="13" fillId="0" borderId="1" xfId="0" applyFont="1" applyBorder="1" applyAlignment="1">
      <alignment vertical="top"/>
    </xf>
    <xf numFmtId="0" fontId="14" fillId="0" borderId="1" xfId="0" applyFont="1" applyBorder="1" applyAlignment="1">
      <alignment horizontal="justify" vertical="top" wrapText="1"/>
    </xf>
    <xf numFmtId="0" fontId="13" fillId="0" borderId="1" xfId="0" applyFont="1" applyBorder="1" applyAlignment="1">
      <alignment horizontal="justify" vertical="top" wrapText="1"/>
    </xf>
    <xf numFmtId="0" fontId="13" fillId="3" borderId="1" xfId="0" applyFont="1" applyFill="1" applyBorder="1" applyAlignment="1">
      <alignment horizontal="justify" vertical="top" wrapText="1"/>
    </xf>
    <xf numFmtId="167" fontId="13" fillId="0" borderId="1" xfId="0" applyNumberFormat="1" applyFont="1" applyBorder="1" applyAlignment="1">
      <alignment horizontal="center" vertical="top"/>
    </xf>
    <xf numFmtId="9" fontId="13" fillId="0" borderId="1" xfId="0" applyNumberFormat="1" applyFont="1" applyBorder="1" applyAlignment="1">
      <alignment horizontal="center" vertical="top"/>
    </xf>
    <xf numFmtId="0" fontId="16" fillId="0" borderId="5" xfId="0" applyFont="1" applyBorder="1" applyAlignment="1">
      <alignment horizontal="center" vertical="top" wrapText="1"/>
    </xf>
    <xf numFmtId="0" fontId="14" fillId="0" borderId="5" xfId="0" applyFont="1" applyBorder="1" applyAlignment="1">
      <alignment horizontal="justify" vertical="top" wrapText="1"/>
    </xf>
    <xf numFmtId="0" fontId="16" fillId="0" borderId="5" xfId="0" applyFont="1" applyBorder="1" applyAlignment="1">
      <alignment horizontal="justify" vertical="top" wrapText="1"/>
    </xf>
    <xf numFmtId="165" fontId="16" fillId="0" borderId="5" xfId="0" applyNumberFormat="1" applyFont="1" applyBorder="1" applyAlignment="1">
      <alignment horizontal="center" vertical="top" wrapText="1"/>
    </xf>
    <xf numFmtId="165" fontId="16" fillId="0" borderId="5" xfId="0" applyNumberFormat="1" applyFont="1" applyBorder="1" applyAlignment="1">
      <alignment horizontal="justify" vertical="top" wrapText="1"/>
    </xf>
    <xf numFmtId="0" fontId="16" fillId="0" borderId="1" xfId="0" applyFont="1" applyBorder="1" applyAlignment="1">
      <alignment horizontal="center" vertical="top" wrapText="1"/>
    </xf>
    <xf numFmtId="0" fontId="16" fillId="0" borderId="1" xfId="0" applyFont="1" applyBorder="1" applyAlignment="1">
      <alignment horizontal="justify" vertical="top" wrapText="1"/>
    </xf>
    <xf numFmtId="165" fontId="16" fillId="0" borderId="1" xfId="0" applyNumberFormat="1" applyFont="1" applyBorder="1" applyAlignment="1">
      <alignment horizontal="center" vertical="top" wrapText="1"/>
    </xf>
    <xf numFmtId="0" fontId="14" fillId="0" borderId="1" xfId="0" applyFont="1" applyBorder="1" applyAlignment="1">
      <alignment horizontal="center" vertical="top" wrapText="1"/>
    </xf>
    <xf numFmtId="165" fontId="14" fillId="0" borderId="1" xfId="0" applyNumberFormat="1" applyFont="1" applyBorder="1" applyAlignment="1">
      <alignment horizontal="center" vertical="top" wrapText="1"/>
    </xf>
    <xf numFmtId="165" fontId="14" fillId="0" borderId="5" xfId="0" applyNumberFormat="1" applyFont="1" applyBorder="1" applyAlignment="1">
      <alignment horizontal="justify" vertical="top" wrapText="1"/>
    </xf>
    <xf numFmtId="9" fontId="16" fillId="0" borderId="1" xfId="0" applyNumberFormat="1" applyFont="1" applyBorder="1" applyAlignment="1">
      <alignment horizontal="center" vertical="top" wrapText="1"/>
    </xf>
    <xf numFmtId="165" fontId="13" fillId="0" borderId="1" xfId="0" applyNumberFormat="1" applyFont="1" applyBorder="1" applyAlignment="1">
      <alignment horizontal="center" vertical="top" wrapText="1"/>
    </xf>
    <xf numFmtId="0" fontId="13" fillId="0" borderId="19" xfId="0" applyFont="1" applyBorder="1" applyAlignment="1">
      <alignment vertical="top" wrapText="1"/>
    </xf>
    <xf numFmtId="0" fontId="13" fillId="0" borderId="19" xfId="0" applyFont="1" applyBorder="1" applyAlignment="1">
      <alignment horizontal="center" vertical="top" wrapText="1"/>
    </xf>
    <xf numFmtId="0" fontId="14" fillId="0" borderId="19" xfId="0" applyFont="1" applyBorder="1" applyAlignment="1">
      <alignment vertical="top" wrapText="1"/>
    </xf>
    <xf numFmtId="165" fontId="13" fillId="0" borderId="19" xfId="0" applyNumberFormat="1" applyFont="1" applyBorder="1" applyAlignment="1">
      <alignment horizontal="justify" vertical="top" wrapText="1"/>
    </xf>
    <xf numFmtId="44" fontId="0" fillId="0" borderId="1" xfId="3" applyFont="1" applyBorder="1" applyAlignment="1">
      <alignment horizontal="center" vertical="center"/>
    </xf>
    <xf numFmtId="10" fontId="11" fillId="3" borderId="1" xfId="0" applyNumberFormat="1" applyFont="1" applyFill="1" applyBorder="1" applyAlignment="1">
      <alignment horizontal="center" vertical="top" wrapText="1"/>
    </xf>
    <xf numFmtId="166" fontId="11" fillId="3" borderId="1" xfId="1" applyNumberFormat="1" applyFont="1" applyFill="1" applyBorder="1" applyAlignment="1">
      <alignment horizontal="center" vertical="top" wrapText="1"/>
    </xf>
    <xf numFmtId="0" fontId="11" fillId="3" borderId="1" xfId="0" applyFont="1" applyFill="1" applyBorder="1" applyAlignment="1">
      <alignment horizontal="justify" vertical="top"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justify" vertical="center" wrapText="1"/>
    </xf>
    <xf numFmtId="0" fontId="0" fillId="0" borderId="1" xfId="0" applyBorder="1" applyAlignment="1">
      <alignment horizontal="center" vertical="center" wrapText="1"/>
    </xf>
    <xf numFmtId="0" fontId="11" fillId="3" borderId="1" xfId="0" applyFont="1" applyFill="1" applyBorder="1" applyAlignment="1">
      <alignment horizontal="left" vertical="top" wrapText="1"/>
    </xf>
    <xf numFmtId="0" fontId="11" fillId="3" borderId="1" xfId="0" applyFont="1" applyFill="1" applyBorder="1" applyAlignment="1">
      <alignment horizontal="center" vertical="top" wrapText="1"/>
    </xf>
    <xf numFmtId="0" fontId="0" fillId="0" borderId="1" xfId="0" applyBorder="1" applyAlignment="1">
      <alignment horizontal="right" vertical="center"/>
    </xf>
    <xf numFmtId="0" fontId="0" fillId="0" borderId="1" xfId="3" applyNumberFormat="1" applyFont="1" applyBorder="1" applyAlignment="1">
      <alignment horizontal="center" vertical="center"/>
    </xf>
    <xf numFmtId="0" fontId="20" fillId="0" borderId="0" xfId="0" applyFont="1" applyAlignment="1">
      <alignment horizontal="left" vertical="top" wrapText="1"/>
    </xf>
    <xf numFmtId="0" fontId="20" fillId="0" borderId="1" xfId="0" applyFont="1" applyBorder="1" applyAlignment="1">
      <alignment horizontal="left" vertical="top" wrapText="1"/>
    </xf>
    <xf numFmtId="0" fontId="20" fillId="0" borderId="2" xfId="0" applyFont="1" applyBorder="1" applyAlignment="1">
      <alignment horizontal="left" vertical="top" wrapText="1"/>
    </xf>
    <xf numFmtId="0" fontId="21" fillId="0" borderId="1" xfId="0" applyFont="1" applyBorder="1" applyAlignment="1">
      <alignment horizontal="justify" vertical="top" wrapText="1"/>
    </xf>
    <xf numFmtId="0" fontId="22" fillId="3" borderId="1" xfId="0" applyFont="1" applyFill="1" applyBorder="1" applyAlignment="1">
      <alignment horizontal="center" vertical="top" wrapText="1"/>
    </xf>
    <xf numFmtId="4" fontId="3" fillId="0" borderId="5" xfId="0" applyNumberFormat="1" applyFont="1" applyBorder="1" applyAlignment="1">
      <alignment horizontal="justify" vertical="top" wrapText="1"/>
    </xf>
    <xf numFmtId="10" fontId="2" fillId="3" borderId="1" xfId="1" applyNumberFormat="1" applyFont="1" applyFill="1" applyBorder="1" applyAlignment="1">
      <alignment horizontal="center" vertical="center" wrapText="1"/>
    </xf>
    <xf numFmtId="164" fontId="0" fillId="0" borderId="1" xfId="2" applyFont="1" applyBorder="1" applyAlignment="1">
      <alignment horizontal="center" vertical="center"/>
    </xf>
    <xf numFmtId="49" fontId="0" fillId="11" borderId="1" xfId="2" applyNumberFormat="1" applyFont="1" applyFill="1" applyBorder="1" applyAlignment="1">
      <alignment horizontal="left" vertical="top" wrapText="1"/>
    </xf>
    <xf numFmtId="49" fontId="0" fillId="11" borderId="1" xfId="2" applyNumberFormat="1" applyFont="1" applyFill="1" applyBorder="1" applyAlignment="1">
      <alignment vertical="top" wrapText="1"/>
    </xf>
    <xf numFmtId="10" fontId="3" fillId="0" borderId="24" xfId="1" applyNumberFormat="1" applyFont="1" applyBorder="1" applyAlignment="1">
      <alignment horizontal="center" vertical="center"/>
    </xf>
    <xf numFmtId="0" fontId="3" fillId="0" borderId="28" xfId="0" applyFont="1" applyBorder="1" applyAlignment="1">
      <alignment horizontal="center" vertical="top"/>
    </xf>
    <xf numFmtId="10" fontId="3" fillId="0" borderId="25" xfId="1" applyNumberFormat="1" applyFont="1" applyBorder="1" applyAlignment="1">
      <alignment horizontal="center" vertical="center"/>
    </xf>
    <xf numFmtId="168" fontId="3" fillId="0" borderId="24" xfId="2" applyNumberFormat="1" applyFont="1" applyBorder="1" applyAlignment="1">
      <alignment horizontal="center" vertical="center"/>
    </xf>
    <xf numFmtId="0" fontId="3" fillId="0" borderId="24" xfId="0" applyFont="1" applyBorder="1" applyAlignment="1">
      <alignment vertical="top" wrapText="1"/>
    </xf>
    <xf numFmtId="168" fontId="3" fillId="0" borderId="19" xfId="2" applyNumberFormat="1" applyFont="1" applyBorder="1" applyAlignment="1">
      <alignment horizontal="center" vertical="center"/>
    </xf>
    <xf numFmtId="0" fontId="3" fillId="0" borderId="19" xfId="0" applyFont="1" applyBorder="1" applyAlignment="1">
      <alignment horizontal="center" vertical="top"/>
    </xf>
    <xf numFmtId="10" fontId="3" fillId="0" borderId="27" xfId="0" applyNumberFormat="1" applyFont="1" applyBorder="1" applyAlignment="1">
      <alignment horizontal="center" vertical="top"/>
    </xf>
    <xf numFmtId="10" fontId="3" fillId="0" borderId="27" xfId="1" applyNumberFormat="1" applyFont="1" applyBorder="1" applyAlignment="1">
      <alignment horizontal="center" vertical="top"/>
    </xf>
    <xf numFmtId="10" fontId="3" fillId="0" borderId="24" xfId="0" applyNumberFormat="1" applyFont="1" applyBorder="1" applyAlignment="1">
      <alignment horizontal="center" vertical="top"/>
    </xf>
    <xf numFmtId="10" fontId="3" fillId="0" borderId="24" xfId="1" applyNumberFormat="1" applyFont="1" applyBorder="1" applyAlignment="1">
      <alignment horizontal="center" vertical="top"/>
    </xf>
    <xf numFmtId="168" fontId="3" fillId="0" borderId="24" xfId="2" applyNumberFormat="1" applyFont="1" applyBorder="1" applyAlignment="1">
      <alignment horizontal="center" vertical="top"/>
    </xf>
    <xf numFmtId="168" fontId="3" fillId="0" borderId="19" xfId="2" applyNumberFormat="1" applyFont="1" applyBorder="1" applyAlignment="1">
      <alignment horizontal="center" vertical="top"/>
    </xf>
    <xf numFmtId="0" fontId="11" fillId="0" borderId="0" xfId="0" applyFont="1" applyAlignment="1">
      <alignment vertical="top" wrapText="1"/>
    </xf>
    <xf numFmtId="0" fontId="23" fillId="0" borderId="0" xfId="0" applyFont="1"/>
    <xf numFmtId="9" fontId="23" fillId="0" borderId="0" xfId="1" applyFont="1" applyBorder="1" applyAlignment="1">
      <alignment horizontal="center"/>
    </xf>
    <xf numFmtId="10" fontId="2" fillId="3" borderId="1" xfId="1" applyNumberFormat="1" applyFont="1" applyFill="1" applyBorder="1" applyAlignment="1">
      <alignment horizontal="center" vertical="top" wrapText="1"/>
    </xf>
    <xf numFmtId="0" fontId="3" fillId="0" borderId="28" xfId="0" applyFont="1" applyBorder="1" applyAlignment="1">
      <alignment horizontal="center" vertical="center"/>
    </xf>
    <xf numFmtId="0" fontId="16" fillId="0" borderId="58" xfId="0" applyFont="1" applyBorder="1" applyAlignment="1">
      <alignment horizontal="center" vertical="top" wrapText="1"/>
    </xf>
    <xf numFmtId="0" fontId="16" fillId="0" borderId="37" xfId="0" applyFont="1" applyBorder="1" applyAlignment="1">
      <alignment horizontal="center" vertical="top" wrapText="1"/>
    </xf>
    <xf numFmtId="0" fontId="14" fillId="0" borderId="37" xfId="0" applyFont="1" applyBorder="1" applyAlignment="1">
      <alignment horizontal="center" vertical="top" wrapText="1"/>
    </xf>
    <xf numFmtId="0" fontId="13" fillId="0" borderId="24" xfId="0" applyFont="1" applyBorder="1" applyAlignment="1">
      <alignment horizontal="center" vertical="top" wrapText="1"/>
    </xf>
    <xf numFmtId="0" fontId="3" fillId="3" borderId="37" xfId="0" applyFont="1" applyFill="1" applyBorder="1" applyAlignment="1">
      <alignment horizontal="justify" vertical="center" wrapText="1"/>
    </xf>
    <xf numFmtId="0" fontId="2" fillId="3" borderId="37" xfId="0" applyFont="1" applyFill="1" applyBorder="1" applyAlignment="1">
      <alignment horizontal="center" vertical="top" wrapText="1"/>
    </xf>
    <xf numFmtId="0" fontId="11" fillId="3" borderId="37" xfId="0" applyFont="1" applyFill="1" applyBorder="1" applyAlignment="1">
      <alignment horizontal="justify" vertical="top" wrapText="1"/>
    </xf>
    <xf numFmtId="0" fontId="2" fillId="3" borderId="37" xfId="0" applyFont="1" applyFill="1" applyBorder="1" applyAlignment="1">
      <alignment vertical="top" wrapText="1"/>
    </xf>
    <xf numFmtId="9" fontId="2" fillId="3" borderId="37" xfId="1" applyFont="1" applyFill="1" applyBorder="1" applyAlignment="1">
      <alignment horizontal="center" vertical="top" wrapText="1"/>
    </xf>
    <xf numFmtId="0" fontId="2" fillId="3" borderId="1"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21" xfId="0" applyFont="1" applyFill="1" applyBorder="1" applyAlignment="1">
      <alignment horizontal="left" vertical="top" wrapText="1"/>
    </xf>
    <xf numFmtId="0" fontId="2" fillId="3" borderId="18" xfId="0" applyFont="1" applyFill="1" applyBorder="1" applyAlignment="1">
      <alignment horizontal="left" vertical="top" wrapText="1"/>
    </xf>
    <xf numFmtId="0" fontId="2" fillId="3" borderId="33" xfId="0" applyFont="1" applyFill="1" applyBorder="1" applyAlignment="1">
      <alignment horizontal="left" vertical="top" wrapText="1"/>
    </xf>
    <xf numFmtId="0" fontId="2" fillId="3" borderId="31" xfId="0" applyFont="1" applyFill="1" applyBorder="1" applyAlignment="1">
      <alignment horizontal="left" vertical="top" wrapText="1"/>
    </xf>
    <xf numFmtId="0" fontId="5" fillId="2" borderId="13"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0" fillId="0" borderId="0" xfId="0" applyAlignment="1">
      <alignment horizontal="center"/>
    </xf>
    <xf numFmtId="0" fontId="0" fillId="0" borderId="59" xfId="0" applyBorder="1" applyAlignment="1">
      <alignment horizontal="center"/>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3" borderId="3"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4" xfId="0" applyFont="1" applyFill="1" applyBorder="1" applyAlignment="1">
      <alignment horizontal="left" vertical="top" wrapText="1"/>
    </xf>
    <xf numFmtId="0" fontId="5" fillId="7" borderId="53" xfId="0" applyFont="1" applyFill="1" applyBorder="1" applyAlignment="1">
      <alignment horizontal="center" vertical="center" wrapText="1"/>
    </xf>
    <xf numFmtId="0" fontId="5" fillId="7" borderId="56" xfId="0" applyFont="1" applyFill="1" applyBorder="1" applyAlignment="1">
      <alignment horizontal="center" vertical="center" wrapText="1"/>
    </xf>
    <xf numFmtId="0" fontId="5" fillId="7" borderId="57" xfId="0" applyFont="1" applyFill="1" applyBorder="1" applyAlignment="1">
      <alignment horizontal="center" vertical="center" wrapText="1"/>
    </xf>
    <xf numFmtId="0" fontId="5" fillId="7" borderId="46" xfId="0" applyFont="1" applyFill="1" applyBorder="1" applyAlignment="1">
      <alignment horizontal="center" vertical="center" wrapText="1"/>
    </xf>
    <xf numFmtId="0" fontId="5" fillId="7" borderId="50" xfId="0" applyFont="1" applyFill="1" applyBorder="1" applyAlignment="1">
      <alignment horizontal="center" vertical="center" wrapText="1"/>
    </xf>
    <xf numFmtId="0" fontId="5" fillId="7" borderId="55" xfId="0" applyFont="1" applyFill="1" applyBorder="1" applyAlignment="1">
      <alignment horizontal="center" vertical="center" wrapText="1"/>
    </xf>
    <xf numFmtId="0" fontId="5" fillId="7" borderId="42" xfId="0" applyFont="1" applyFill="1" applyBorder="1" applyAlignment="1">
      <alignment horizontal="center" vertical="center" wrapText="1"/>
    </xf>
    <xf numFmtId="0" fontId="5" fillId="7" borderId="43" xfId="0" applyFont="1" applyFill="1" applyBorder="1" applyAlignment="1">
      <alignment horizontal="center" vertical="center" wrapText="1"/>
    </xf>
    <xf numFmtId="0" fontId="5" fillId="7" borderId="52"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54" xfId="0" applyFont="1" applyFill="1" applyBorder="1" applyAlignment="1">
      <alignment horizontal="center" vertical="center" wrapText="1"/>
    </xf>
    <xf numFmtId="0" fontId="5" fillId="7" borderId="47" xfId="0" applyFont="1" applyFill="1" applyBorder="1" applyAlignment="1">
      <alignment horizontal="center" vertical="center" wrapText="1"/>
    </xf>
    <xf numFmtId="0" fontId="5" fillId="7" borderId="44" xfId="0" applyFont="1" applyFill="1" applyBorder="1" applyAlignment="1">
      <alignment horizontal="center" vertical="center" wrapText="1"/>
    </xf>
    <xf numFmtId="15" fontId="5" fillId="7" borderId="48" xfId="0" applyNumberFormat="1" applyFont="1" applyFill="1" applyBorder="1" applyAlignment="1">
      <alignment horizontal="center" vertical="center" wrapText="1"/>
    </xf>
    <xf numFmtId="15" fontId="5" fillId="7" borderId="49" xfId="0" applyNumberFormat="1" applyFont="1" applyFill="1" applyBorder="1" applyAlignment="1">
      <alignment horizontal="center" vertical="center" wrapText="1"/>
    </xf>
    <xf numFmtId="15" fontId="5" fillId="7" borderId="45" xfId="0" applyNumberFormat="1" applyFont="1" applyFill="1" applyBorder="1" applyAlignment="1">
      <alignment horizontal="center" vertical="center" wrapText="1"/>
    </xf>
    <xf numFmtId="0" fontId="1" fillId="0" borderId="0" xfId="0" applyFont="1" applyAlignment="1">
      <alignment horizontal="center"/>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5" xfId="0" applyFont="1" applyFill="1" applyBorder="1" applyAlignment="1">
      <alignment horizontal="left" vertical="center" wrapText="1"/>
    </xf>
    <xf numFmtId="0" fontId="5" fillId="2" borderId="16"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3" fillId="0" borderId="20" xfId="0" applyFont="1" applyBorder="1" applyAlignment="1">
      <alignment horizontal="left" vertical="top" wrapText="1"/>
    </xf>
    <xf numFmtId="0" fontId="3" fillId="0" borderId="20" xfId="0" applyFont="1" applyBorder="1" applyAlignment="1">
      <alignment horizontal="left" vertical="top"/>
    </xf>
    <xf numFmtId="0" fontId="3" fillId="0" borderId="39" xfId="0" applyFont="1" applyBorder="1" applyAlignment="1">
      <alignment horizontal="left" vertical="top"/>
    </xf>
  </cellXfs>
  <cellStyles count="4">
    <cellStyle name="Millares" xfId="2" builtinId="3"/>
    <cellStyle name="Moneda" xfId="3" builtinId="4"/>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ysClr val="windowText" lastClr="000000">
                    <a:lumMod val="65000"/>
                    <a:lumOff val="35000"/>
                  </a:sysClr>
                </a:solidFill>
              </a:rPr>
              <a:t>Sector Salud</a:t>
            </a:r>
          </a:p>
          <a:p>
            <a:pPr>
              <a:defRPr/>
            </a:pPr>
            <a:r>
              <a:rPr lang="en-US" sz="1200" b="1" i="0" u="none" strike="noStrike" kern="1200" spc="0" baseline="0">
                <a:solidFill>
                  <a:sysClr val="windowText" lastClr="000000">
                    <a:lumMod val="65000"/>
                    <a:lumOff val="35000"/>
                  </a:sysClr>
                </a:solidFill>
              </a:rPr>
              <a:t>Clasificación de metas de intervenciones</a:t>
            </a:r>
          </a:p>
          <a:p>
            <a:pPr>
              <a:defRPr/>
            </a:pPr>
            <a:r>
              <a:rPr lang="en-US" sz="1200" b="1" i="0" u="none" strike="noStrike" kern="1200" spc="0" baseline="0">
                <a:solidFill>
                  <a:sysClr val="windowText" lastClr="000000">
                    <a:lumMod val="65000"/>
                    <a:lumOff val="35000"/>
                  </a:sysClr>
                </a:solidFill>
              </a:rPr>
              <a:t>Seguimiento IV trimestre 2024 PNDIP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'Balance result. IV trim.'!$F$15</c:f>
              <c:strCache>
                <c:ptCount val="1"/>
                <c:pt idx="0">
                  <c:v>Cumplimiento</c:v>
                </c:pt>
              </c:strCache>
            </c:strRef>
          </c:tx>
          <c:dPt>
            <c:idx val="0"/>
            <c:bubble3D val="0"/>
            <c:spPr>
              <a:solidFill>
                <a:srgbClr val="00B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2-6EE8-E440-906F-9272B5EC5EF6}"/>
              </c:ext>
            </c:extLst>
          </c:dPt>
          <c:dPt>
            <c:idx val="1"/>
            <c:bubble3D val="0"/>
            <c:spPr>
              <a:solidFill>
                <a:srgbClr val="FFFF00"/>
              </a:solidFill>
              <a:ln w="25400">
                <a:solidFill>
                  <a:schemeClr val="lt1"/>
                </a:solidFill>
              </a:ln>
              <a:effectLst/>
              <a:sp3d contourW="25400">
                <a:contourClr>
                  <a:schemeClr val="lt1"/>
                </a:contourClr>
              </a:sp3d>
            </c:spPr>
            <c:extLst>
              <c:ext xmlns:c16="http://schemas.microsoft.com/office/drawing/2014/chart" uri="{C3380CC4-5D6E-409C-BE32-E72D297353CC}">
                <c16:uniqueId val="{00000004-6EE8-E440-906F-9272B5EC5EF6}"/>
              </c:ext>
            </c:extLst>
          </c:dPt>
          <c:dPt>
            <c:idx val="2"/>
            <c:bubble3D val="0"/>
            <c:spPr>
              <a:solidFill>
                <a:srgbClr val="FF0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3-6EE8-E440-906F-9272B5EC5EF6}"/>
              </c:ext>
            </c:extLst>
          </c:dPt>
          <c:dLbls>
            <c:dLbl>
              <c:idx val="0"/>
              <c:layout>
                <c:manualLayout>
                  <c:x val="-0.21023895450568678"/>
                  <c:y val="-0.113211577719451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EE8-E440-906F-9272B5EC5EF6}"/>
                </c:ext>
              </c:extLst>
            </c:dLbl>
            <c:dLbl>
              <c:idx val="1"/>
              <c:layout>
                <c:manualLayout>
                  <c:x val="0.14825251531058617"/>
                  <c:y val="-0.120819845435987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EE8-E440-906F-9272B5EC5EF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'Balance result. IV trim.'!$E$16:$E$18</c:f>
              <c:strCache>
                <c:ptCount val="3"/>
                <c:pt idx="0">
                  <c:v>Cumplimiento alto</c:v>
                </c:pt>
                <c:pt idx="1">
                  <c:v>Cumplimiento medio</c:v>
                </c:pt>
                <c:pt idx="2">
                  <c:v>Cumplimiento bajo</c:v>
                </c:pt>
              </c:strCache>
            </c:strRef>
          </c:cat>
          <c:val>
            <c:numRef>
              <c:f>'Balance result. IV trim.'!$F$16:$F$18</c:f>
              <c:numCache>
                <c:formatCode>0%</c:formatCode>
                <c:ptCount val="3"/>
                <c:pt idx="0">
                  <c:v>0.61538461538461542</c:v>
                </c:pt>
                <c:pt idx="1">
                  <c:v>0.19230769230769232</c:v>
                </c:pt>
                <c:pt idx="2">
                  <c:v>0.19230769230769232</c:v>
                </c:pt>
              </c:numCache>
            </c:numRef>
          </c:val>
          <c:extLst>
            <c:ext xmlns:c16="http://schemas.microsoft.com/office/drawing/2014/chart" uri="{C3380CC4-5D6E-409C-BE32-E72D297353CC}">
              <c16:uniqueId val="{00000000-6EE8-E440-906F-9272B5EC5EF6}"/>
            </c:ext>
          </c:extLst>
        </c:ser>
        <c:ser>
          <c:idx val="1"/>
          <c:order val="1"/>
          <c:tx>
            <c:strRef>
              <c:f>'Balance result. IV trim.'!$G$15</c:f>
              <c:strCache>
                <c:ptCount val="1"/>
                <c:pt idx="0">
                  <c:v>Metas</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7-64E4-4E95-9AEF-360459AE16E0}"/>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9-64E4-4E95-9AEF-360459AE16E0}"/>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B-64E4-4E95-9AEF-360459AE16E0}"/>
              </c:ext>
            </c:extLst>
          </c:dPt>
          <c:cat>
            <c:strRef>
              <c:f>'Balance result. IV trim.'!$E$16:$E$18</c:f>
              <c:strCache>
                <c:ptCount val="3"/>
                <c:pt idx="0">
                  <c:v>Cumplimiento alto</c:v>
                </c:pt>
                <c:pt idx="1">
                  <c:v>Cumplimiento medio</c:v>
                </c:pt>
                <c:pt idx="2">
                  <c:v>Cumplimiento bajo</c:v>
                </c:pt>
              </c:strCache>
            </c:strRef>
          </c:cat>
          <c:val>
            <c:numRef>
              <c:f>'Balance result. IV trim.'!$G$16:$G$18</c:f>
              <c:numCache>
                <c:formatCode>General</c:formatCode>
                <c:ptCount val="3"/>
                <c:pt idx="0">
                  <c:v>16</c:v>
                </c:pt>
                <c:pt idx="1">
                  <c:v>5</c:v>
                </c:pt>
                <c:pt idx="2">
                  <c:v>5</c:v>
                </c:pt>
              </c:numCache>
            </c:numRef>
          </c:val>
          <c:extLst>
            <c:ext xmlns:c16="http://schemas.microsoft.com/office/drawing/2014/chart" uri="{C3380CC4-5D6E-409C-BE32-E72D297353CC}">
              <c16:uniqueId val="{00000001-6EE8-E440-906F-9272B5EC5EF6}"/>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63500</xdr:colOff>
      <xdr:row>5</xdr:row>
      <xdr:rowOff>425938</xdr:rowOff>
    </xdr:from>
    <xdr:to>
      <xdr:col>0</xdr:col>
      <xdr:colOff>4635500</xdr:colOff>
      <xdr:row>19</xdr:row>
      <xdr:rowOff>23445</xdr:rowOff>
    </xdr:to>
    <xdr:graphicFrame macro="">
      <xdr:nvGraphicFramePr>
        <xdr:cNvPr id="3" name="Gráfico 2">
          <a:extLst>
            <a:ext uri="{FF2B5EF4-FFF2-40B4-BE49-F238E27FC236}">
              <a16:creationId xmlns:a16="http://schemas.microsoft.com/office/drawing/2014/main" id="{A992AEAC-5FAD-D664-AFA4-8A735968F5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19051</xdr:colOff>
      <xdr:row>5</xdr:row>
      <xdr:rowOff>76199</xdr:rowOff>
    </xdr:from>
    <xdr:to>
      <xdr:col>10</xdr:col>
      <xdr:colOff>4048125</xdr:colOff>
      <xdr:row>5</xdr:row>
      <xdr:rowOff>5038724</xdr:rowOff>
    </xdr:to>
    <xdr:pic>
      <xdr:nvPicPr>
        <xdr:cNvPr id="2" name="Imagen 1">
          <a:extLst>
            <a:ext uri="{FF2B5EF4-FFF2-40B4-BE49-F238E27FC236}">
              <a16:creationId xmlns:a16="http://schemas.microsoft.com/office/drawing/2014/main" id="{65455A39-724E-3B42-94C4-0A07E7489D3B}"/>
            </a:ext>
          </a:extLst>
        </xdr:cNvPr>
        <xdr:cNvPicPr>
          <a:picLocks noChangeAspect="1"/>
        </xdr:cNvPicPr>
      </xdr:nvPicPr>
      <xdr:blipFill>
        <a:blip xmlns:r="http://schemas.openxmlformats.org/officeDocument/2006/relationships" r:embed="rId1"/>
        <a:stretch>
          <a:fillRect/>
        </a:stretch>
      </xdr:blipFill>
      <xdr:spPr>
        <a:xfrm>
          <a:off x="20516851" y="1968499"/>
          <a:ext cx="4029074" cy="49625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43FB-09B2-3F4E-8A3C-05A2A31AF7A9}">
  <dimension ref="A1:G19"/>
  <sheetViews>
    <sheetView tabSelected="1" zoomScale="130" zoomScaleNormal="130" workbookViewId="0">
      <selection activeCell="A22" sqref="A22"/>
    </sheetView>
  </sheetViews>
  <sheetFormatPr baseColWidth="10" defaultColWidth="11.42578125" defaultRowHeight="15" x14ac:dyDescent="0.25"/>
  <cols>
    <col min="1" max="1" width="94.28515625" customWidth="1"/>
    <col min="2" max="3" width="9.42578125" customWidth="1"/>
    <col min="4" max="4" width="11.140625" customWidth="1"/>
    <col min="5" max="5" width="23.140625" customWidth="1"/>
    <col min="6" max="6" width="11" customWidth="1"/>
  </cols>
  <sheetData>
    <row r="1" spans="1:7" ht="45" x14ac:dyDescent="0.25">
      <c r="A1" s="142" t="s">
        <v>261</v>
      </c>
    </row>
    <row r="2" spans="1:7" x14ac:dyDescent="0.25">
      <c r="A2" s="142" t="s">
        <v>258</v>
      </c>
    </row>
    <row r="3" spans="1:7" x14ac:dyDescent="0.25">
      <c r="A3" s="142" t="s">
        <v>259</v>
      </c>
    </row>
    <row r="4" spans="1:7" x14ac:dyDescent="0.25">
      <c r="A4" s="142" t="s">
        <v>260</v>
      </c>
    </row>
    <row r="5" spans="1:7" x14ac:dyDescent="0.25">
      <c r="A5" s="50"/>
    </row>
    <row r="6" spans="1:7" ht="45" x14ac:dyDescent="0.25">
      <c r="A6" s="142" t="s">
        <v>247</v>
      </c>
    </row>
    <row r="14" spans="1:7" x14ac:dyDescent="0.25">
      <c r="E14" s="143"/>
      <c r="F14" s="143"/>
      <c r="G14" s="143"/>
    </row>
    <row r="15" spans="1:7" x14ac:dyDescent="0.25">
      <c r="E15" s="143" t="s">
        <v>248</v>
      </c>
      <c r="F15" s="143" t="s">
        <v>0</v>
      </c>
      <c r="G15" s="143" t="s">
        <v>249</v>
      </c>
    </row>
    <row r="16" spans="1:7" x14ac:dyDescent="0.25">
      <c r="E16" s="143" t="s">
        <v>250</v>
      </c>
      <c r="F16" s="144">
        <f>G16/G19</f>
        <v>0.61538461538461542</v>
      </c>
      <c r="G16" s="143">
        <v>16</v>
      </c>
    </row>
    <row r="17" spans="5:7" x14ac:dyDescent="0.25">
      <c r="E17" s="143" t="s">
        <v>251</v>
      </c>
      <c r="F17" s="144">
        <f>G17/G19</f>
        <v>0.19230769230769232</v>
      </c>
      <c r="G17" s="143">
        <v>5</v>
      </c>
    </row>
    <row r="18" spans="5:7" x14ac:dyDescent="0.25">
      <c r="E18" s="143" t="s">
        <v>252</v>
      </c>
      <c r="F18" s="144">
        <f>G18/G19</f>
        <v>0.19230769230769232</v>
      </c>
      <c r="G18" s="143">
        <v>5</v>
      </c>
    </row>
    <row r="19" spans="5:7" x14ac:dyDescent="0.25">
      <c r="E19" s="143"/>
      <c r="F19" s="143"/>
      <c r="G19" s="143">
        <f>SUM(G16:G18)</f>
        <v>26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DF62F-7774-0B4B-8EE3-FAB610E625A9}">
  <dimension ref="A1:H42"/>
  <sheetViews>
    <sheetView zoomScale="120" zoomScaleNormal="120" workbookViewId="0">
      <selection activeCell="G47" sqref="G47"/>
    </sheetView>
  </sheetViews>
  <sheetFormatPr baseColWidth="10" defaultRowHeight="15" x14ac:dyDescent="0.25"/>
  <cols>
    <col min="1" max="1" width="18.140625" customWidth="1"/>
    <col min="2" max="2" width="25.140625" customWidth="1"/>
  </cols>
  <sheetData>
    <row r="1" spans="1:8" x14ac:dyDescent="0.25">
      <c r="A1" s="164" t="s">
        <v>111</v>
      </c>
      <c r="B1" s="164"/>
      <c r="C1" s="164"/>
      <c r="D1" s="164"/>
      <c r="E1" s="164"/>
      <c r="F1" s="164"/>
      <c r="G1" s="164"/>
      <c r="H1" s="164"/>
    </row>
    <row r="2" spans="1:8" x14ac:dyDescent="0.25">
      <c r="A2" s="165" t="s">
        <v>112</v>
      </c>
      <c r="B2" s="165"/>
      <c r="C2" s="165"/>
      <c r="D2" s="165"/>
      <c r="E2" s="165"/>
      <c r="F2" s="165"/>
      <c r="G2" s="165"/>
      <c r="H2" s="165"/>
    </row>
    <row r="3" spans="1:8" ht="33" customHeight="1" x14ac:dyDescent="0.25">
      <c r="A3" s="166" t="s">
        <v>1</v>
      </c>
      <c r="B3" s="162" t="s">
        <v>2</v>
      </c>
      <c r="C3" s="9" t="s">
        <v>3</v>
      </c>
      <c r="D3" s="10" t="s">
        <v>0</v>
      </c>
      <c r="E3" s="169" t="s">
        <v>103</v>
      </c>
      <c r="F3" s="170"/>
      <c r="G3" s="171"/>
      <c r="H3" s="162" t="s">
        <v>4</v>
      </c>
    </row>
    <row r="4" spans="1:8" ht="93" customHeight="1" x14ac:dyDescent="0.25">
      <c r="A4" s="167"/>
      <c r="B4" s="168"/>
      <c r="C4" s="9" t="s">
        <v>5</v>
      </c>
      <c r="D4" s="10" t="s">
        <v>6</v>
      </c>
      <c r="E4" s="68" t="s">
        <v>100</v>
      </c>
      <c r="F4" s="69" t="s">
        <v>101</v>
      </c>
      <c r="G4" s="70" t="s">
        <v>102</v>
      </c>
      <c r="H4" s="163"/>
    </row>
    <row r="5" spans="1:8" ht="120" x14ac:dyDescent="0.25">
      <c r="A5" s="40" t="s">
        <v>7</v>
      </c>
      <c r="B5" s="40" t="s">
        <v>8</v>
      </c>
      <c r="C5" s="33">
        <v>0.49</v>
      </c>
      <c r="D5" s="90">
        <v>0.38</v>
      </c>
      <c r="E5" s="91"/>
      <c r="F5" s="91" t="s">
        <v>139</v>
      </c>
      <c r="G5" s="147"/>
      <c r="H5" s="61" t="s">
        <v>257</v>
      </c>
    </row>
    <row r="6" spans="1:8" ht="84" x14ac:dyDescent="0.25">
      <c r="A6" s="41" t="s">
        <v>9</v>
      </c>
      <c r="B6" s="42" t="s">
        <v>10</v>
      </c>
      <c r="C6" s="33">
        <v>0.5</v>
      </c>
      <c r="D6" s="90">
        <v>0.5</v>
      </c>
      <c r="E6" s="96" t="s">
        <v>139</v>
      </c>
      <c r="F6" s="96"/>
      <c r="G6" s="148"/>
      <c r="H6" s="61" t="s">
        <v>257</v>
      </c>
    </row>
    <row r="7" spans="1:8" ht="36" x14ac:dyDescent="0.25">
      <c r="A7" s="172" t="s">
        <v>11</v>
      </c>
      <c r="B7" s="42" t="s">
        <v>12</v>
      </c>
      <c r="C7" s="2" t="s">
        <v>13</v>
      </c>
      <c r="D7" s="99" t="s">
        <v>157</v>
      </c>
      <c r="E7" s="99" t="s">
        <v>139</v>
      </c>
      <c r="F7" s="99"/>
      <c r="G7" s="149"/>
      <c r="H7" s="61" t="s">
        <v>257</v>
      </c>
    </row>
    <row r="8" spans="1:8" ht="36" x14ac:dyDescent="0.25">
      <c r="A8" s="173"/>
      <c r="B8" s="42" t="s">
        <v>14</v>
      </c>
      <c r="C8" s="2" t="s">
        <v>15</v>
      </c>
      <c r="D8" s="96" t="s">
        <v>161</v>
      </c>
      <c r="E8" s="96" t="s">
        <v>139</v>
      </c>
      <c r="F8" s="96"/>
      <c r="G8" s="148"/>
      <c r="H8" s="61" t="s">
        <v>257</v>
      </c>
    </row>
    <row r="9" spans="1:8" ht="36" x14ac:dyDescent="0.25">
      <c r="A9" s="173"/>
      <c r="B9" s="42" t="s">
        <v>16</v>
      </c>
      <c r="C9" s="43" t="s">
        <v>17</v>
      </c>
      <c r="D9" s="99" t="s">
        <v>164</v>
      </c>
      <c r="E9" s="99"/>
      <c r="F9" s="99"/>
      <c r="G9" s="149" t="s">
        <v>139</v>
      </c>
      <c r="H9" s="61" t="s">
        <v>257</v>
      </c>
    </row>
    <row r="10" spans="1:8" ht="36" x14ac:dyDescent="0.25">
      <c r="A10" s="174"/>
      <c r="B10" s="42" t="s">
        <v>18</v>
      </c>
      <c r="C10" s="43" t="s">
        <v>19</v>
      </c>
      <c r="D10" s="96" t="s">
        <v>169</v>
      </c>
      <c r="E10" s="96"/>
      <c r="F10" s="96"/>
      <c r="G10" s="148" t="s">
        <v>139</v>
      </c>
      <c r="H10" s="61" t="s">
        <v>257</v>
      </c>
    </row>
    <row r="11" spans="1:8" ht="84" x14ac:dyDescent="0.25">
      <c r="A11" s="45" t="s">
        <v>20</v>
      </c>
      <c r="B11" s="42" t="s">
        <v>21</v>
      </c>
      <c r="C11" s="46">
        <v>0.05</v>
      </c>
      <c r="D11" s="96">
        <v>0</v>
      </c>
      <c r="E11" s="96"/>
      <c r="F11" s="96"/>
      <c r="G11" s="148" t="s">
        <v>139</v>
      </c>
      <c r="H11" s="61" t="s">
        <v>257</v>
      </c>
    </row>
    <row r="12" spans="1:8" ht="72" x14ac:dyDescent="0.25">
      <c r="A12" s="47" t="s">
        <v>22</v>
      </c>
      <c r="B12" s="42" t="s">
        <v>23</v>
      </c>
      <c r="C12" s="46">
        <v>1</v>
      </c>
      <c r="D12" s="102">
        <v>1</v>
      </c>
      <c r="E12" s="96" t="s">
        <v>139</v>
      </c>
      <c r="F12" s="96"/>
      <c r="G12" s="148"/>
      <c r="H12" s="61" t="s">
        <v>257</v>
      </c>
    </row>
    <row r="13" spans="1:8" ht="60" x14ac:dyDescent="0.25">
      <c r="A13" s="42" t="s">
        <v>24</v>
      </c>
      <c r="B13" s="42" t="s">
        <v>25</v>
      </c>
      <c r="C13" s="46">
        <v>0.5</v>
      </c>
      <c r="D13" s="102">
        <v>0.55000000000000004</v>
      </c>
      <c r="E13" s="96" t="s">
        <v>139</v>
      </c>
      <c r="F13" s="96"/>
      <c r="G13" s="148"/>
      <c r="H13" s="61" t="s">
        <v>257</v>
      </c>
    </row>
    <row r="14" spans="1:8" ht="84" x14ac:dyDescent="0.25">
      <c r="A14" s="19" t="s">
        <v>26</v>
      </c>
      <c r="B14" s="19" t="s">
        <v>27</v>
      </c>
      <c r="C14" s="19" t="s">
        <v>28</v>
      </c>
      <c r="D14" s="104" t="s">
        <v>28</v>
      </c>
      <c r="E14" s="105" t="s">
        <v>139</v>
      </c>
      <c r="F14" s="105"/>
      <c r="G14" s="150"/>
      <c r="H14" s="61" t="s">
        <v>257</v>
      </c>
    </row>
    <row r="15" spans="1:8" ht="72" x14ac:dyDescent="0.25">
      <c r="A15" s="1" t="s">
        <v>29</v>
      </c>
      <c r="B15" s="8" t="s">
        <v>30</v>
      </c>
      <c r="C15" s="28">
        <v>9</v>
      </c>
      <c r="D15" s="28">
        <v>6</v>
      </c>
      <c r="E15" s="5"/>
      <c r="F15" s="28" t="s">
        <v>185</v>
      </c>
      <c r="G15" s="151"/>
      <c r="H15" s="61" t="s">
        <v>253</v>
      </c>
    </row>
    <row r="16" spans="1:8" ht="36" x14ac:dyDescent="0.25">
      <c r="A16" s="32" t="s">
        <v>31</v>
      </c>
      <c r="B16" s="1" t="s">
        <v>32</v>
      </c>
      <c r="C16" s="12">
        <v>0.11</v>
      </c>
      <c r="D16" s="13">
        <v>0.18029999999999999</v>
      </c>
      <c r="E16" s="3" t="s">
        <v>185</v>
      </c>
      <c r="F16" s="1"/>
      <c r="G16" s="35"/>
      <c r="H16" s="61" t="s">
        <v>253</v>
      </c>
    </row>
    <row r="17" spans="1:8" ht="60" x14ac:dyDescent="0.25">
      <c r="A17" s="175" t="s">
        <v>33</v>
      </c>
      <c r="B17" s="1" t="s">
        <v>34</v>
      </c>
      <c r="C17" s="3">
        <v>150</v>
      </c>
      <c r="D17" s="3">
        <v>280</v>
      </c>
      <c r="E17" s="1"/>
      <c r="F17" s="1"/>
      <c r="G17" s="152" t="s">
        <v>185</v>
      </c>
      <c r="H17" s="61" t="s">
        <v>253</v>
      </c>
    </row>
    <row r="18" spans="1:8" ht="72" x14ac:dyDescent="0.25">
      <c r="A18" s="176"/>
      <c r="B18" s="1" t="s">
        <v>35</v>
      </c>
      <c r="C18" s="3">
        <v>40</v>
      </c>
      <c r="D18" s="3">
        <v>130</v>
      </c>
      <c r="E18" s="1"/>
      <c r="F18" s="1"/>
      <c r="G18" s="152" t="s">
        <v>185</v>
      </c>
      <c r="H18" s="61" t="s">
        <v>253</v>
      </c>
    </row>
    <row r="19" spans="1:8" ht="84" x14ac:dyDescent="0.25">
      <c r="A19" s="7" t="s">
        <v>36</v>
      </c>
      <c r="B19" s="1" t="s">
        <v>37</v>
      </c>
      <c r="C19" s="3">
        <v>1</v>
      </c>
      <c r="D19" s="3">
        <v>2</v>
      </c>
      <c r="E19" s="3" t="s">
        <v>185</v>
      </c>
      <c r="F19" s="1"/>
      <c r="G19" s="35"/>
      <c r="H19" s="61" t="s">
        <v>253</v>
      </c>
    </row>
    <row r="20" spans="1:8" ht="48" x14ac:dyDescent="0.25">
      <c r="A20" s="1" t="s">
        <v>38</v>
      </c>
      <c r="B20" s="1" t="s">
        <v>39</v>
      </c>
      <c r="C20" s="12">
        <v>0.78</v>
      </c>
      <c r="D20" s="12">
        <v>0.72</v>
      </c>
      <c r="E20" s="3" t="s">
        <v>139</v>
      </c>
      <c r="F20" s="1"/>
      <c r="G20" s="35"/>
      <c r="H20" s="61" t="s">
        <v>254</v>
      </c>
    </row>
    <row r="21" spans="1:8" ht="84" x14ac:dyDescent="0.25">
      <c r="A21" s="1" t="s">
        <v>40</v>
      </c>
      <c r="B21" s="1" t="s">
        <v>41</v>
      </c>
      <c r="C21" s="3" t="s">
        <v>42</v>
      </c>
      <c r="D21" s="109">
        <v>0.80549999999999999</v>
      </c>
      <c r="E21" s="110" t="s">
        <v>139</v>
      </c>
      <c r="F21" s="111"/>
      <c r="G21" s="153"/>
      <c r="H21" s="61" t="s">
        <v>254</v>
      </c>
    </row>
    <row r="22" spans="1:8" ht="48" x14ac:dyDescent="0.25">
      <c r="A22" s="7" t="s">
        <v>31</v>
      </c>
      <c r="B22" s="1" t="s">
        <v>43</v>
      </c>
      <c r="C22" s="12">
        <v>0.87</v>
      </c>
      <c r="D22" s="109">
        <v>0.86419999999999997</v>
      </c>
      <c r="E22" s="116" t="s">
        <v>139</v>
      </c>
      <c r="F22" s="111"/>
      <c r="G22" s="153"/>
      <c r="H22" s="61" t="s">
        <v>254</v>
      </c>
    </row>
    <row r="23" spans="1:8" ht="72" x14ac:dyDescent="0.25">
      <c r="A23" s="175" t="s">
        <v>44</v>
      </c>
      <c r="B23" s="1" t="s">
        <v>45</v>
      </c>
      <c r="C23" s="3">
        <v>161901</v>
      </c>
      <c r="D23" s="27">
        <v>180120</v>
      </c>
      <c r="E23" s="71" t="s">
        <v>185</v>
      </c>
      <c r="F23" s="1"/>
      <c r="G23" s="154"/>
      <c r="H23" s="61" t="s">
        <v>255</v>
      </c>
    </row>
    <row r="24" spans="1:8" ht="84" x14ac:dyDescent="0.25">
      <c r="A24" s="177"/>
      <c r="B24" s="1" t="s">
        <v>46</v>
      </c>
      <c r="C24" s="3">
        <v>46000</v>
      </c>
      <c r="D24" s="27">
        <v>68764</v>
      </c>
      <c r="E24" s="71" t="s">
        <v>185</v>
      </c>
      <c r="F24" s="1"/>
      <c r="G24" s="154"/>
      <c r="H24" s="61" t="s">
        <v>255</v>
      </c>
    </row>
    <row r="25" spans="1:8" ht="84" x14ac:dyDescent="0.25">
      <c r="A25" s="176"/>
      <c r="B25" s="1" t="s">
        <v>47</v>
      </c>
      <c r="C25" s="3">
        <v>46000</v>
      </c>
      <c r="D25" s="27">
        <v>62083</v>
      </c>
      <c r="E25" s="71" t="s">
        <v>185</v>
      </c>
      <c r="F25" s="1"/>
      <c r="G25" s="154"/>
      <c r="H25" s="61" t="s">
        <v>255</v>
      </c>
    </row>
    <row r="26" spans="1:8" ht="60" x14ac:dyDescent="0.25">
      <c r="A26" s="156" t="s">
        <v>48</v>
      </c>
      <c r="B26" s="1" t="s">
        <v>49</v>
      </c>
      <c r="C26" s="3">
        <v>5284</v>
      </c>
      <c r="D26" s="62">
        <v>4393</v>
      </c>
      <c r="E26" s="3"/>
      <c r="F26" s="3" t="s">
        <v>185</v>
      </c>
      <c r="G26" s="155"/>
      <c r="H26" s="61" t="s">
        <v>255</v>
      </c>
    </row>
    <row r="27" spans="1:8" ht="72" x14ac:dyDescent="0.25">
      <c r="A27" s="156"/>
      <c r="B27" s="1" t="s">
        <v>50</v>
      </c>
      <c r="C27" s="3">
        <v>26000</v>
      </c>
      <c r="D27" s="27">
        <v>35798</v>
      </c>
      <c r="E27" s="71" t="s">
        <v>185</v>
      </c>
      <c r="F27" s="1"/>
      <c r="G27" s="154"/>
      <c r="H27" s="61" t="s">
        <v>255</v>
      </c>
    </row>
    <row r="28" spans="1:8" ht="108" x14ac:dyDescent="0.25">
      <c r="A28" s="4" t="s">
        <v>9</v>
      </c>
      <c r="B28" s="4" t="s">
        <v>51</v>
      </c>
      <c r="C28" s="3" t="s">
        <v>52</v>
      </c>
      <c r="D28" s="1" t="s">
        <v>235</v>
      </c>
      <c r="E28" s="51"/>
      <c r="F28" s="123" t="s">
        <v>185</v>
      </c>
      <c r="G28" s="154"/>
      <c r="H28" s="61" t="s">
        <v>53</v>
      </c>
    </row>
    <row r="29" spans="1:8" ht="48" x14ac:dyDescent="0.25">
      <c r="A29" s="157" t="s">
        <v>54</v>
      </c>
      <c r="B29" s="11" t="s">
        <v>55</v>
      </c>
      <c r="C29" s="13">
        <v>0.45300000000000001</v>
      </c>
      <c r="D29" s="145">
        <v>0.45458621892282397</v>
      </c>
      <c r="E29" s="3" t="s">
        <v>185</v>
      </c>
      <c r="F29" s="1"/>
      <c r="G29" s="35"/>
      <c r="H29" s="61" t="s">
        <v>256</v>
      </c>
    </row>
    <row r="30" spans="1:8" x14ac:dyDescent="0.25">
      <c r="A30" s="158"/>
      <c r="B30" s="14" t="s">
        <v>56</v>
      </c>
      <c r="C30" s="136">
        <v>0.42459999999999998</v>
      </c>
      <c r="D30" s="137">
        <v>0.42167540675003362</v>
      </c>
      <c r="E30" s="135" t="s">
        <v>185</v>
      </c>
      <c r="F30" s="22"/>
      <c r="G30" s="23"/>
      <c r="H30" s="61" t="s">
        <v>256</v>
      </c>
    </row>
    <row r="31" spans="1:8" x14ac:dyDescent="0.25">
      <c r="A31" s="159"/>
      <c r="B31" s="24" t="s">
        <v>57</v>
      </c>
      <c r="C31" s="138">
        <v>0.63160000000000005</v>
      </c>
      <c r="D31" s="139">
        <v>0.53799019607843135</v>
      </c>
      <c r="E31" s="55"/>
      <c r="F31" s="130" t="s">
        <v>185</v>
      </c>
      <c r="G31" s="21"/>
      <c r="H31" s="61" t="s">
        <v>256</v>
      </c>
    </row>
    <row r="32" spans="1:8" x14ac:dyDescent="0.25">
      <c r="A32" s="159"/>
      <c r="B32" s="26" t="s">
        <v>58</v>
      </c>
      <c r="C32" s="57">
        <v>0.64890000000000003</v>
      </c>
      <c r="D32" s="129">
        <v>0.65717674970344009</v>
      </c>
      <c r="E32" s="55" t="s">
        <v>185</v>
      </c>
      <c r="F32" s="20"/>
      <c r="G32" s="21"/>
      <c r="H32" s="61" t="s">
        <v>256</v>
      </c>
    </row>
    <row r="33" spans="1:8" x14ac:dyDescent="0.25">
      <c r="A33" s="160"/>
      <c r="B33" s="29" t="s">
        <v>59</v>
      </c>
      <c r="C33" s="58">
        <v>0.58040000000000003</v>
      </c>
      <c r="D33" s="131">
        <v>0.58056042031523647</v>
      </c>
      <c r="E33" s="55" t="s">
        <v>185</v>
      </c>
      <c r="F33" s="20"/>
      <c r="G33" s="21"/>
      <c r="H33" s="61" t="s">
        <v>256</v>
      </c>
    </row>
    <row r="34" spans="1:8" x14ac:dyDescent="0.25">
      <c r="A34" s="159"/>
      <c r="B34" s="25" t="s">
        <v>60</v>
      </c>
      <c r="C34" s="59">
        <v>0.52859999999999996</v>
      </c>
      <c r="D34" s="129">
        <v>0.51351351351351349</v>
      </c>
      <c r="E34" s="55" t="s">
        <v>185</v>
      </c>
      <c r="F34" s="20"/>
      <c r="G34" s="21"/>
      <c r="H34" s="61" t="s">
        <v>256</v>
      </c>
    </row>
    <row r="35" spans="1:8" x14ac:dyDescent="0.25">
      <c r="A35" s="159"/>
      <c r="B35" s="26" t="s">
        <v>61</v>
      </c>
      <c r="C35" s="56">
        <v>0.4773</v>
      </c>
      <c r="D35" s="129">
        <v>0.4895397489539749</v>
      </c>
      <c r="E35" s="55" t="s">
        <v>185</v>
      </c>
      <c r="F35" s="20"/>
      <c r="G35" s="21"/>
      <c r="H35" s="61" t="s">
        <v>256</v>
      </c>
    </row>
    <row r="36" spans="1:8" ht="48" x14ac:dyDescent="0.25">
      <c r="A36" s="159"/>
      <c r="B36" s="19" t="s">
        <v>62</v>
      </c>
      <c r="C36" s="55" t="s">
        <v>63</v>
      </c>
      <c r="D36" s="132">
        <v>20071</v>
      </c>
      <c r="E36" s="55"/>
      <c r="F36" s="146" t="s">
        <v>185</v>
      </c>
      <c r="G36" s="21"/>
      <c r="H36" s="61" t="s">
        <v>256</v>
      </c>
    </row>
    <row r="37" spans="1:8" x14ac:dyDescent="0.25">
      <c r="A37" s="159"/>
      <c r="B37" s="14" t="s">
        <v>56</v>
      </c>
      <c r="C37" s="55" t="s">
        <v>64</v>
      </c>
      <c r="D37" s="132">
        <v>14874</v>
      </c>
      <c r="E37" s="55"/>
      <c r="F37" s="130" t="s">
        <v>185</v>
      </c>
      <c r="G37" s="21"/>
      <c r="H37" s="61" t="s">
        <v>256</v>
      </c>
    </row>
    <row r="38" spans="1:8" x14ac:dyDescent="0.25">
      <c r="A38" s="159"/>
      <c r="B38" s="15" t="s">
        <v>57</v>
      </c>
      <c r="C38" s="135">
        <v>520</v>
      </c>
      <c r="D38" s="140">
        <v>816</v>
      </c>
      <c r="E38" s="135" t="s">
        <v>185</v>
      </c>
      <c r="F38" s="130"/>
      <c r="G38" s="21"/>
      <c r="H38" s="61" t="s">
        <v>256</v>
      </c>
    </row>
    <row r="39" spans="1:8" x14ac:dyDescent="0.25">
      <c r="A39" s="159"/>
      <c r="B39" s="16" t="s">
        <v>58</v>
      </c>
      <c r="C39" s="135">
        <v>595</v>
      </c>
      <c r="D39" s="141">
        <v>843</v>
      </c>
      <c r="E39" s="135" t="s">
        <v>185</v>
      </c>
      <c r="F39" s="130"/>
      <c r="G39" s="21"/>
      <c r="H39" s="61" t="s">
        <v>256</v>
      </c>
    </row>
    <row r="40" spans="1:8" x14ac:dyDescent="0.25">
      <c r="A40" s="159"/>
      <c r="B40" s="17" t="s">
        <v>59</v>
      </c>
      <c r="C40" s="135">
        <v>910</v>
      </c>
      <c r="D40" s="141">
        <v>1142</v>
      </c>
      <c r="E40" s="135" t="s">
        <v>185</v>
      </c>
      <c r="F40" s="130"/>
      <c r="G40" s="21"/>
      <c r="H40" s="61" t="s">
        <v>256</v>
      </c>
    </row>
    <row r="41" spans="1:8" x14ac:dyDescent="0.25">
      <c r="A41" s="159"/>
      <c r="B41" s="18" t="s">
        <v>60</v>
      </c>
      <c r="C41" s="55" t="s">
        <v>65</v>
      </c>
      <c r="D41" s="134">
        <v>962</v>
      </c>
      <c r="E41" s="55"/>
      <c r="F41" s="130" t="s">
        <v>185</v>
      </c>
      <c r="G41" s="21"/>
      <c r="H41" s="61" t="s">
        <v>256</v>
      </c>
    </row>
    <row r="42" spans="1:8" x14ac:dyDescent="0.25">
      <c r="A42" s="161"/>
      <c r="B42" s="14" t="s">
        <v>61</v>
      </c>
      <c r="C42" s="55" t="s">
        <v>66</v>
      </c>
      <c r="D42" s="134">
        <v>1434</v>
      </c>
      <c r="E42" s="55" t="s">
        <v>185</v>
      </c>
      <c r="F42" s="135"/>
      <c r="G42" s="21"/>
      <c r="H42" s="61" t="s">
        <v>256</v>
      </c>
    </row>
  </sheetData>
  <mergeCells count="11">
    <mergeCell ref="A26:A27"/>
    <mergeCell ref="A29:A42"/>
    <mergeCell ref="H3:H4"/>
    <mergeCell ref="A1:H1"/>
    <mergeCell ref="A2:H2"/>
    <mergeCell ref="A3:A4"/>
    <mergeCell ref="B3:B4"/>
    <mergeCell ref="E3:G3"/>
    <mergeCell ref="A7:A10"/>
    <mergeCell ref="A17:A18"/>
    <mergeCell ref="A23:A2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C7359-9A8B-804C-AC78-A0219F0B0593}">
  <dimension ref="A3:J9"/>
  <sheetViews>
    <sheetView workbookViewId="0">
      <selection activeCell="G8" sqref="G8"/>
    </sheetView>
  </sheetViews>
  <sheetFormatPr baseColWidth="10" defaultColWidth="11.42578125" defaultRowHeight="15" x14ac:dyDescent="0.25"/>
  <cols>
    <col min="1" max="1" width="34.85546875" customWidth="1"/>
    <col min="2" max="2" width="29.42578125" customWidth="1"/>
    <col min="3" max="4" width="12.42578125" customWidth="1"/>
    <col min="5" max="5" width="14.85546875" style="49" customWidth="1"/>
    <col min="6" max="6" width="12.42578125" style="49" customWidth="1"/>
    <col min="7" max="7" width="13.140625" style="49" customWidth="1"/>
    <col min="8" max="8" width="15.28515625" customWidth="1"/>
    <col min="9" max="9" width="40.85546875" customWidth="1"/>
    <col min="10" max="10" width="23.85546875" customWidth="1"/>
  </cols>
  <sheetData>
    <row r="3" spans="1:10" ht="15" customHeight="1" x14ac:dyDescent="0.25">
      <c r="A3" s="184" t="s">
        <v>114</v>
      </c>
      <c r="B3" s="186" t="s">
        <v>2</v>
      </c>
      <c r="C3" s="186" t="s">
        <v>115</v>
      </c>
      <c r="D3" s="186" t="s">
        <v>116</v>
      </c>
      <c r="E3" s="178" t="s">
        <v>0</v>
      </c>
      <c r="F3" s="181" t="s">
        <v>117</v>
      </c>
      <c r="G3" s="189"/>
      <c r="H3" s="190"/>
      <c r="I3" s="181" t="s">
        <v>118</v>
      </c>
      <c r="J3" s="178" t="s">
        <v>138</v>
      </c>
    </row>
    <row r="4" spans="1:10" ht="15" customHeight="1" x14ac:dyDescent="0.25">
      <c r="A4" s="185"/>
      <c r="B4" s="187"/>
      <c r="C4" s="187"/>
      <c r="D4" s="187"/>
      <c r="E4" s="188"/>
      <c r="F4" s="191">
        <v>45657</v>
      </c>
      <c r="G4" s="192"/>
      <c r="H4" s="193"/>
      <c r="I4" s="182"/>
      <c r="J4" s="179"/>
    </row>
    <row r="5" spans="1:10" ht="78.75" x14ac:dyDescent="0.25">
      <c r="A5" s="185"/>
      <c r="B5" s="187"/>
      <c r="C5" s="187"/>
      <c r="D5" s="187"/>
      <c r="E5" s="79" t="s">
        <v>6</v>
      </c>
      <c r="F5" s="80" t="s">
        <v>119</v>
      </c>
      <c r="G5" s="81" t="s">
        <v>120</v>
      </c>
      <c r="H5" s="82" t="s">
        <v>121</v>
      </c>
      <c r="I5" s="183"/>
      <c r="J5" s="180"/>
    </row>
    <row r="6" spans="1:10" ht="71.25" customHeight="1" x14ac:dyDescent="0.25">
      <c r="A6" s="50" t="s">
        <v>135</v>
      </c>
      <c r="B6" s="60" t="s">
        <v>122</v>
      </c>
      <c r="C6" s="34" t="s">
        <v>123</v>
      </c>
      <c r="D6" s="34" t="s">
        <v>124</v>
      </c>
      <c r="E6" s="84" t="s">
        <v>145</v>
      </c>
      <c r="F6" s="84" t="s">
        <v>139</v>
      </c>
      <c r="G6" s="84"/>
      <c r="H6" s="85"/>
      <c r="I6" s="86" t="s">
        <v>140</v>
      </c>
      <c r="J6" s="87" t="s">
        <v>141</v>
      </c>
    </row>
    <row r="7" spans="1:10" ht="58.5" customHeight="1" x14ac:dyDescent="0.25">
      <c r="A7" s="50" t="s">
        <v>136</v>
      </c>
      <c r="B7" s="83" t="s">
        <v>126</v>
      </c>
      <c r="C7" s="34" t="s">
        <v>129</v>
      </c>
      <c r="D7" s="34" t="s">
        <v>132</v>
      </c>
      <c r="E7" s="84" t="s">
        <v>146</v>
      </c>
      <c r="F7" s="84" t="s">
        <v>139</v>
      </c>
      <c r="G7" s="84"/>
      <c r="H7" s="85"/>
      <c r="I7" s="86" t="s">
        <v>142</v>
      </c>
      <c r="J7" s="87" t="s">
        <v>141</v>
      </c>
    </row>
    <row r="8" spans="1:10" ht="252" x14ac:dyDescent="0.25">
      <c r="A8" s="50" t="s">
        <v>137</v>
      </c>
      <c r="B8" s="60" t="s">
        <v>127</v>
      </c>
      <c r="C8" s="60" t="s">
        <v>130</v>
      </c>
      <c r="D8" s="60" t="s">
        <v>133</v>
      </c>
      <c r="E8" s="89" t="s">
        <v>147</v>
      </c>
      <c r="F8" s="84" t="s">
        <v>139</v>
      </c>
      <c r="G8" s="84"/>
      <c r="H8" s="85"/>
      <c r="I8" s="87" t="s">
        <v>143</v>
      </c>
      <c r="J8" s="88" t="s">
        <v>141</v>
      </c>
    </row>
    <row r="9" spans="1:10" ht="168" x14ac:dyDescent="0.25">
      <c r="A9" s="50" t="s">
        <v>125</v>
      </c>
      <c r="B9" s="60" t="s">
        <v>128</v>
      </c>
      <c r="C9" s="60" t="s">
        <v>131</v>
      </c>
      <c r="D9" s="34" t="s">
        <v>134</v>
      </c>
      <c r="E9" s="84" t="s">
        <v>148</v>
      </c>
      <c r="F9" s="84" t="s">
        <v>139</v>
      </c>
      <c r="G9" s="84"/>
      <c r="H9" s="85"/>
      <c r="I9" s="86" t="s">
        <v>144</v>
      </c>
      <c r="J9" s="87" t="s">
        <v>141</v>
      </c>
    </row>
  </sheetData>
  <mergeCells count="9">
    <mergeCell ref="J3:J5"/>
    <mergeCell ref="I3:I5"/>
    <mergeCell ref="A3:A5"/>
    <mergeCell ref="B3:B5"/>
    <mergeCell ref="C3:C5"/>
    <mergeCell ref="D3:D5"/>
    <mergeCell ref="E3:E4"/>
    <mergeCell ref="F3:H3"/>
    <mergeCell ref="F4:H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ABAF7-A2F3-4DE8-907D-91C2F6DEEEA9}">
  <dimension ref="A2:S16"/>
  <sheetViews>
    <sheetView zoomScaleNormal="100" workbookViewId="0">
      <selection activeCell="A3" sqref="A3:Q3"/>
    </sheetView>
  </sheetViews>
  <sheetFormatPr baseColWidth="10" defaultColWidth="11.42578125" defaultRowHeight="15" x14ac:dyDescent="0.25"/>
  <cols>
    <col min="1" max="1" width="34.85546875" customWidth="1"/>
    <col min="2" max="2" width="29.42578125" customWidth="1"/>
    <col min="3" max="3" width="12.42578125" customWidth="1"/>
    <col min="4" max="4" width="12.7109375" customWidth="1"/>
    <col min="5" max="5" width="11.42578125" style="49" customWidth="1"/>
    <col min="6" max="6" width="12.140625" style="49" customWidth="1"/>
    <col min="7" max="7" width="11.140625" style="49" customWidth="1"/>
    <col min="8" max="8" width="105.85546875" customWidth="1"/>
    <col min="9" max="9" width="33.7109375" customWidth="1"/>
    <col min="10" max="10" width="91.140625" customWidth="1"/>
    <col min="11" max="11" width="38.28515625" customWidth="1"/>
    <col min="12" max="16" width="28.42578125" customWidth="1"/>
    <col min="17" max="17" width="21.42578125" customWidth="1"/>
    <col min="19" max="19" width="21" customWidth="1"/>
  </cols>
  <sheetData>
    <row r="2" spans="1:19" x14ac:dyDescent="0.25">
      <c r="A2" s="194" t="s">
        <v>111</v>
      </c>
      <c r="B2" s="194"/>
      <c r="C2" s="194"/>
      <c r="D2" s="194"/>
      <c r="E2" s="194"/>
      <c r="F2" s="194"/>
      <c r="G2" s="194"/>
      <c r="H2" s="194"/>
      <c r="I2" s="194"/>
      <c r="J2" s="194"/>
      <c r="K2" s="194"/>
      <c r="L2" s="194"/>
      <c r="M2" s="194"/>
      <c r="N2" s="194"/>
      <c r="O2" s="194"/>
      <c r="P2" s="194"/>
      <c r="Q2" s="194"/>
    </row>
    <row r="3" spans="1:19" ht="15.75" thickBot="1" x14ac:dyDescent="0.3">
      <c r="A3" s="194" t="s">
        <v>112</v>
      </c>
      <c r="B3" s="194"/>
      <c r="C3" s="194"/>
      <c r="D3" s="194"/>
      <c r="E3" s="194"/>
      <c r="F3" s="194"/>
      <c r="G3" s="194"/>
      <c r="H3" s="194"/>
      <c r="I3" s="194"/>
      <c r="J3" s="194"/>
      <c r="K3" s="194"/>
      <c r="L3" s="194"/>
      <c r="M3" s="194"/>
      <c r="N3" s="194"/>
      <c r="O3" s="194"/>
      <c r="P3" s="194"/>
      <c r="Q3" s="194"/>
    </row>
    <row r="4" spans="1:19" ht="31.5" customHeight="1" thickTop="1" x14ac:dyDescent="0.25">
      <c r="A4" s="166" t="s">
        <v>1</v>
      </c>
      <c r="B4" s="162" t="s">
        <v>2</v>
      </c>
      <c r="C4" s="9" t="s">
        <v>3</v>
      </c>
      <c r="D4" s="10" t="s">
        <v>0</v>
      </c>
      <c r="E4" s="169" t="s">
        <v>103</v>
      </c>
      <c r="F4" s="170"/>
      <c r="G4" s="171"/>
      <c r="H4" s="195" t="s">
        <v>67</v>
      </c>
      <c r="I4" s="162" t="s">
        <v>68</v>
      </c>
      <c r="J4" s="197" t="s">
        <v>104</v>
      </c>
      <c r="K4" s="195" t="s">
        <v>138</v>
      </c>
      <c r="L4" s="163" t="s">
        <v>105</v>
      </c>
      <c r="M4" s="163" t="s">
        <v>106</v>
      </c>
      <c r="N4" s="169" t="s">
        <v>107</v>
      </c>
      <c r="O4" s="170"/>
      <c r="P4" s="171"/>
      <c r="Q4" s="199" t="s">
        <v>4</v>
      </c>
    </row>
    <row r="5" spans="1:19" ht="90" x14ac:dyDescent="0.25">
      <c r="A5" s="167"/>
      <c r="B5" s="168"/>
      <c r="C5" s="9" t="s">
        <v>5</v>
      </c>
      <c r="D5" s="10" t="s">
        <v>6</v>
      </c>
      <c r="E5" s="68" t="s">
        <v>100</v>
      </c>
      <c r="F5" s="69" t="s">
        <v>101</v>
      </c>
      <c r="G5" s="70" t="s">
        <v>102</v>
      </c>
      <c r="H5" s="196"/>
      <c r="I5" s="168"/>
      <c r="J5" s="198"/>
      <c r="K5" s="196"/>
      <c r="L5" s="168"/>
      <c r="M5" s="168"/>
      <c r="N5" s="66" t="s">
        <v>108</v>
      </c>
      <c r="O5" s="66" t="s">
        <v>109</v>
      </c>
      <c r="P5" s="66" t="s">
        <v>110</v>
      </c>
      <c r="Q5" s="200"/>
    </row>
    <row r="6" spans="1:19" ht="408" x14ac:dyDescent="0.25">
      <c r="A6" s="40" t="s">
        <v>7</v>
      </c>
      <c r="B6" s="40" t="s">
        <v>8</v>
      </c>
      <c r="C6" s="33">
        <v>0.49</v>
      </c>
      <c r="D6" s="90">
        <v>0.38</v>
      </c>
      <c r="E6" s="91"/>
      <c r="F6" s="91" t="s">
        <v>139</v>
      </c>
      <c r="G6" s="91"/>
      <c r="H6" s="92" t="s">
        <v>149</v>
      </c>
      <c r="I6" s="93" t="s">
        <v>150</v>
      </c>
      <c r="J6" s="93" t="s">
        <v>151</v>
      </c>
      <c r="K6" s="92" t="s">
        <v>152</v>
      </c>
      <c r="L6" s="94">
        <v>936520000</v>
      </c>
      <c r="M6" s="94">
        <v>41610579.299999997</v>
      </c>
      <c r="N6" s="95" t="s">
        <v>153</v>
      </c>
      <c r="O6" s="94"/>
      <c r="P6" s="94"/>
      <c r="Q6" s="93" t="s">
        <v>69</v>
      </c>
    </row>
    <row r="7" spans="1:19" ht="84" x14ac:dyDescent="0.25">
      <c r="A7" s="41" t="s">
        <v>9</v>
      </c>
      <c r="B7" s="42" t="s">
        <v>10</v>
      </c>
      <c r="C7" s="33">
        <v>0.5</v>
      </c>
      <c r="D7" s="90">
        <v>0.5</v>
      </c>
      <c r="E7" s="96" t="s">
        <v>139</v>
      </c>
      <c r="F7" s="96"/>
      <c r="G7" s="96"/>
      <c r="H7" s="86" t="s">
        <v>154</v>
      </c>
      <c r="I7" s="97" t="s">
        <v>150</v>
      </c>
      <c r="J7" s="97" t="s">
        <v>150</v>
      </c>
      <c r="K7" s="86" t="s">
        <v>155</v>
      </c>
      <c r="L7" s="98">
        <v>142200000</v>
      </c>
      <c r="M7" s="98">
        <v>140836394.15000001</v>
      </c>
      <c r="N7" s="95" t="s">
        <v>156</v>
      </c>
      <c r="O7" s="98"/>
      <c r="P7" s="98"/>
      <c r="Q7" s="97" t="s">
        <v>70</v>
      </c>
    </row>
    <row r="8" spans="1:19" ht="372" x14ac:dyDescent="0.25">
      <c r="A8" s="172" t="s">
        <v>11</v>
      </c>
      <c r="B8" s="42" t="s">
        <v>12</v>
      </c>
      <c r="C8" s="2" t="s">
        <v>13</v>
      </c>
      <c r="D8" s="99" t="s">
        <v>157</v>
      </c>
      <c r="E8" s="99" t="s">
        <v>139</v>
      </c>
      <c r="F8" s="99"/>
      <c r="G8" s="99"/>
      <c r="H8" s="86" t="s">
        <v>158</v>
      </c>
      <c r="I8" s="86" t="s">
        <v>150</v>
      </c>
      <c r="J8" s="86" t="s">
        <v>150</v>
      </c>
      <c r="K8" s="86" t="s">
        <v>159</v>
      </c>
      <c r="L8" s="100">
        <v>3325000000</v>
      </c>
      <c r="M8" s="100">
        <v>16356583981.42</v>
      </c>
      <c r="N8" s="100"/>
      <c r="O8" s="101" t="s">
        <v>160</v>
      </c>
      <c r="P8" s="100"/>
      <c r="Q8" s="86" t="s">
        <v>71</v>
      </c>
    </row>
    <row r="9" spans="1:19" ht="49.5" customHeight="1" x14ac:dyDescent="0.25">
      <c r="A9" s="173"/>
      <c r="B9" s="42" t="s">
        <v>14</v>
      </c>
      <c r="C9" s="2" t="s">
        <v>15</v>
      </c>
      <c r="D9" s="96" t="s">
        <v>161</v>
      </c>
      <c r="E9" s="96" t="s">
        <v>139</v>
      </c>
      <c r="F9" s="96"/>
      <c r="G9" s="96"/>
      <c r="H9" s="86" t="s">
        <v>162</v>
      </c>
      <c r="I9" s="97" t="s">
        <v>150</v>
      </c>
      <c r="J9" s="97" t="s">
        <v>150</v>
      </c>
      <c r="K9" s="86" t="s">
        <v>159</v>
      </c>
      <c r="L9" s="98">
        <v>3325000000</v>
      </c>
      <c r="M9" s="98">
        <v>6979354384.8699999</v>
      </c>
      <c r="N9" s="98"/>
      <c r="O9" s="95" t="s">
        <v>163</v>
      </c>
      <c r="P9" s="98"/>
      <c r="Q9" s="97" t="s">
        <v>72</v>
      </c>
    </row>
    <row r="10" spans="1:19" ht="409.5" x14ac:dyDescent="0.25">
      <c r="A10" s="173"/>
      <c r="B10" s="42" t="s">
        <v>16</v>
      </c>
      <c r="C10" s="43" t="s">
        <v>17</v>
      </c>
      <c r="D10" s="99" t="s">
        <v>164</v>
      </c>
      <c r="E10" s="99"/>
      <c r="F10" s="99"/>
      <c r="G10" s="99" t="s">
        <v>139</v>
      </c>
      <c r="H10" s="86" t="s">
        <v>165</v>
      </c>
      <c r="I10" s="86" t="s">
        <v>150</v>
      </c>
      <c r="J10" s="86" t="s">
        <v>166</v>
      </c>
      <c r="K10" s="86" t="s">
        <v>167</v>
      </c>
      <c r="L10" s="100">
        <v>2000000000</v>
      </c>
      <c r="M10" s="100">
        <v>2098609110.6300001</v>
      </c>
      <c r="N10" s="100"/>
      <c r="O10" s="101" t="s">
        <v>168</v>
      </c>
      <c r="P10" s="100"/>
      <c r="Q10" s="86" t="s">
        <v>72</v>
      </c>
    </row>
    <row r="11" spans="1:19" ht="336" x14ac:dyDescent="0.25">
      <c r="A11" s="174"/>
      <c r="B11" s="42" t="s">
        <v>18</v>
      </c>
      <c r="C11" s="43" t="s">
        <v>19</v>
      </c>
      <c r="D11" s="96" t="s">
        <v>169</v>
      </c>
      <c r="E11" s="96"/>
      <c r="F11" s="96"/>
      <c r="G11" s="96" t="s">
        <v>139</v>
      </c>
      <c r="H11" s="86" t="s">
        <v>170</v>
      </c>
      <c r="I11" s="97" t="s">
        <v>150</v>
      </c>
      <c r="J11" s="97" t="s">
        <v>171</v>
      </c>
      <c r="K11" s="86" t="s">
        <v>167</v>
      </c>
      <c r="L11" s="98">
        <v>2000000000</v>
      </c>
      <c r="M11" s="98">
        <v>293909932.81</v>
      </c>
      <c r="N11" s="95" t="s">
        <v>172</v>
      </c>
      <c r="O11" s="98"/>
      <c r="P11" s="98"/>
      <c r="Q11" s="97" t="s">
        <v>72</v>
      </c>
    </row>
    <row r="12" spans="1:19" ht="409.5" x14ac:dyDescent="0.25">
      <c r="A12" s="45" t="s">
        <v>20</v>
      </c>
      <c r="B12" s="42" t="s">
        <v>21</v>
      </c>
      <c r="C12" s="46">
        <v>0.05</v>
      </c>
      <c r="D12" s="96">
        <v>0</v>
      </c>
      <c r="E12" s="96"/>
      <c r="F12" s="96"/>
      <c r="G12" s="96" t="s">
        <v>139</v>
      </c>
      <c r="H12" s="97" t="s">
        <v>173</v>
      </c>
      <c r="I12" s="97" t="s">
        <v>150</v>
      </c>
      <c r="J12" s="97" t="s">
        <v>174</v>
      </c>
      <c r="K12" s="86" t="s">
        <v>175</v>
      </c>
      <c r="L12" s="98">
        <v>12603000000</v>
      </c>
      <c r="M12" s="98">
        <v>0</v>
      </c>
      <c r="N12" s="97"/>
      <c r="O12" s="97"/>
      <c r="P12" s="97" t="s">
        <v>176</v>
      </c>
      <c r="Q12" s="97" t="s">
        <v>73</v>
      </c>
    </row>
    <row r="13" spans="1:19" ht="168" x14ac:dyDescent="0.25">
      <c r="A13" s="47" t="s">
        <v>22</v>
      </c>
      <c r="B13" s="42" t="s">
        <v>23</v>
      </c>
      <c r="C13" s="46">
        <v>1</v>
      </c>
      <c r="D13" s="102">
        <v>1</v>
      </c>
      <c r="E13" s="96" t="s">
        <v>139</v>
      </c>
      <c r="F13" s="96"/>
      <c r="G13" s="96"/>
      <c r="H13" s="86" t="s">
        <v>177</v>
      </c>
      <c r="I13" s="97" t="s">
        <v>150</v>
      </c>
      <c r="J13" s="97" t="s">
        <v>150</v>
      </c>
      <c r="K13" s="86" t="s">
        <v>178</v>
      </c>
      <c r="L13" s="103">
        <v>21954700000</v>
      </c>
      <c r="M13" s="103">
        <v>29254255857.639999</v>
      </c>
      <c r="N13" s="103"/>
      <c r="O13" s="95" t="s">
        <v>179</v>
      </c>
      <c r="P13" s="103"/>
      <c r="Q13" s="97" t="s">
        <v>73</v>
      </c>
    </row>
    <row r="14" spans="1:19" ht="264" x14ac:dyDescent="0.25">
      <c r="A14" s="42" t="s">
        <v>24</v>
      </c>
      <c r="B14" s="42" t="s">
        <v>25</v>
      </c>
      <c r="C14" s="46">
        <v>0.5</v>
      </c>
      <c r="D14" s="102">
        <v>0.55000000000000004</v>
      </c>
      <c r="E14" s="96" t="s">
        <v>139</v>
      </c>
      <c r="F14" s="96"/>
      <c r="G14" s="96"/>
      <c r="H14" s="86" t="s">
        <v>180</v>
      </c>
      <c r="I14" s="97" t="s">
        <v>150</v>
      </c>
      <c r="J14" s="97" t="s">
        <v>150</v>
      </c>
      <c r="K14" s="97" t="s">
        <v>181</v>
      </c>
      <c r="L14" s="98">
        <v>5280081897.6000004</v>
      </c>
      <c r="M14" s="98">
        <v>3933028646.1599998</v>
      </c>
      <c r="N14" s="95" t="s">
        <v>182</v>
      </c>
      <c r="O14" s="98"/>
      <c r="P14" s="98"/>
      <c r="Q14" s="97" t="s">
        <v>73</v>
      </c>
      <c r="S14" s="48"/>
    </row>
    <row r="15" spans="1:19" ht="180" x14ac:dyDescent="0.25">
      <c r="A15" s="19" t="s">
        <v>26</v>
      </c>
      <c r="B15" s="19" t="s">
        <v>27</v>
      </c>
      <c r="C15" s="19" t="s">
        <v>28</v>
      </c>
      <c r="D15" s="104" t="s">
        <v>28</v>
      </c>
      <c r="E15" s="105" t="s">
        <v>139</v>
      </c>
      <c r="F15" s="105"/>
      <c r="G15" s="105"/>
      <c r="H15" s="106" t="s">
        <v>183</v>
      </c>
      <c r="I15" s="104" t="s">
        <v>150</v>
      </c>
      <c r="J15" s="104" t="s">
        <v>150</v>
      </c>
      <c r="K15" s="97" t="s">
        <v>184</v>
      </c>
      <c r="L15" s="107" t="s">
        <v>74</v>
      </c>
      <c r="M15" s="107"/>
      <c r="N15" s="107"/>
      <c r="O15" s="107"/>
      <c r="P15" s="107" t="s">
        <v>74</v>
      </c>
      <c r="Q15" s="104" t="s">
        <v>75</v>
      </c>
      <c r="S15" s="48"/>
    </row>
    <row r="16" spans="1:19" x14ac:dyDescent="0.25">
      <c r="S16" s="48"/>
    </row>
  </sheetData>
  <mergeCells count="14">
    <mergeCell ref="A2:Q2"/>
    <mergeCell ref="H4:H5"/>
    <mergeCell ref="J4:J5"/>
    <mergeCell ref="Q4:Q5"/>
    <mergeCell ref="A8:A11"/>
    <mergeCell ref="I4:I5"/>
    <mergeCell ref="A3:Q3"/>
    <mergeCell ref="E4:G4"/>
    <mergeCell ref="K4:K5"/>
    <mergeCell ref="A4:A5"/>
    <mergeCell ref="B4:B5"/>
    <mergeCell ref="L4:L5"/>
    <mergeCell ref="M4:M5"/>
    <mergeCell ref="N4:P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00589-5E4C-4B60-AD89-E3310ECB86CD}">
  <dimension ref="A2:Q10"/>
  <sheetViews>
    <sheetView zoomScaleNormal="100" workbookViewId="0">
      <selection activeCell="E6" sqref="E6"/>
    </sheetView>
  </sheetViews>
  <sheetFormatPr baseColWidth="10" defaultColWidth="11.42578125" defaultRowHeight="15" x14ac:dyDescent="0.25"/>
  <cols>
    <col min="1" max="1" width="34.85546875" customWidth="1"/>
    <col min="2" max="2" width="29.42578125" customWidth="1"/>
    <col min="3" max="3" width="11.140625" customWidth="1"/>
    <col min="4" max="4" width="12.28515625" customWidth="1"/>
    <col min="5" max="5" width="11.42578125" customWidth="1"/>
    <col min="6" max="6" width="11" customWidth="1"/>
    <col min="7" max="7" width="13.28515625" customWidth="1"/>
    <col min="8" max="8" width="75.28515625" customWidth="1"/>
    <col min="9" max="9" width="29" customWidth="1"/>
    <col min="10" max="10" width="45.140625" customWidth="1"/>
    <col min="11" max="16" width="27.42578125" customWidth="1"/>
    <col min="17" max="17" width="14.140625" customWidth="1"/>
  </cols>
  <sheetData>
    <row r="2" spans="1:17" x14ac:dyDescent="0.25">
      <c r="A2" s="194" t="s">
        <v>113</v>
      </c>
      <c r="B2" s="194"/>
      <c r="C2" s="194"/>
      <c r="D2" s="194"/>
      <c r="E2" s="194"/>
      <c r="F2" s="194"/>
      <c r="G2" s="194"/>
      <c r="H2" s="194"/>
      <c r="I2" s="194"/>
      <c r="J2" s="194"/>
      <c r="K2" s="194"/>
      <c r="L2" s="194"/>
      <c r="M2" s="194"/>
      <c r="N2" s="194"/>
      <c r="O2" s="194"/>
      <c r="P2" s="194"/>
      <c r="Q2" s="194"/>
    </row>
    <row r="3" spans="1:17" ht="15.75" thickBot="1" x14ac:dyDescent="0.3">
      <c r="A3" s="194" t="s">
        <v>112</v>
      </c>
      <c r="B3" s="194"/>
      <c r="C3" s="194"/>
      <c r="D3" s="194"/>
      <c r="E3" s="194"/>
      <c r="F3" s="194"/>
      <c r="G3" s="194"/>
      <c r="H3" s="194"/>
      <c r="I3" s="194"/>
      <c r="J3" s="194"/>
      <c r="K3" s="194"/>
      <c r="L3" s="194"/>
      <c r="M3" s="194"/>
      <c r="N3" s="194"/>
      <c r="O3" s="194"/>
      <c r="P3" s="194"/>
      <c r="Q3" s="194"/>
    </row>
    <row r="4" spans="1:17" ht="31.5" customHeight="1" thickTop="1" x14ac:dyDescent="0.25">
      <c r="A4" s="166" t="s">
        <v>1</v>
      </c>
      <c r="B4" s="162" t="s">
        <v>2</v>
      </c>
      <c r="C4" s="9" t="s">
        <v>3</v>
      </c>
      <c r="D4" s="10" t="s">
        <v>0</v>
      </c>
      <c r="E4" s="169" t="s">
        <v>103</v>
      </c>
      <c r="F4" s="170"/>
      <c r="G4" s="171"/>
      <c r="H4" s="195" t="s">
        <v>67</v>
      </c>
      <c r="I4" s="162" t="s">
        <v>68</v>
      </c>
      <c r="J4" s="197" t="s">
        <v>104</v>
      </c>
      <c r="K4" s="195" t="s">
        <v>138</v>
      </c>
      <c r="L4" s="163" t="s">
        <v>105</v>
      </c>
      <c r="M4" s="163" t="s">
        <v>106</v>
      </c>
      <c r="N4" s="169" t="s">
        <v>107</v>
      </c>
      <c r="O4" s="170"/>
      <c r="P4" s="171"/>
      <c r="Q4" s="199" t="s">
        <v>4</v>
      </c>
    </row>
    <row r="5" spans="1:17" ht="90" x14ac:dyDescent="0.25">
      <c r="A5" s="167"/>
      <c r="B5" s="168"/>
      <c r="C5" s="9" t="s">
        <v>5</v>
      </c>
      <c r="D5" s="10" t="s">
        <v>6</v>
      </c>
      <c r="E5" s="68" t="s">
        <v>100</v>
      </c>
      <c r="F5" s="69" t="s">
        <v>101</v>
      </c>
      <c r="G5" s="70" t="s">
        <v>102</v>
      </c>
      <c r="H5" s="196"/>
      <c r="I5" s="168"/>
      <c r="J5" s="198"/>
      <c r="K5" s="202"/>
      <c r="L5" s="201"/>
      <c r="M5" s="168"/>
      <c r="N5" s="66" t="s">
        <v>108</v>
      </c>
      <c r="O5" s="66" t="s">
        <v>109</v>
      </c>
      <c r="P5" s="66" t="s">
        <v>110</v>
      </c>
      <c r="Q5" s="200"/>
    </row>
    <row r="6" spans="1:17" ht="252" x14ac:dyDescent="0.25">
      <c r="A6" s="1" t="s">
        <v>29</v>
      </c>
      <c r="B6" s="8" t="s">
        <v>30</v>
      </c>
      <c r="C6" s="28">
        <v>9</v>
      </c>
      <c r="D6" s="28">
        <v>6</v>
      </c>
      <c r="E6" s="5"/>
      <c r="F6" s="28" t="s">
        <v>185</v>
      </c>
      <c r="G6" s="5"/>
      <c r="H6" s="1" t="s">
        <v>199</v>
      </c>
      <c r="I6" s="8"/>
      <c r="J6" s="8" t="s">
        <v>200</v>
      </c>
      <c r="K6" s="8" t="s">
        <v>201</v>
      </c>
      <c r="L6" s="28" t="s">
        <v>76</v>
      </c>
      <c r="M6" s="28" t="s">
        <v>186</v>
      </c>
      <c r="N6" s="28" t="s">
        <v>187</v>
      </c>
      <c r="O6" s="28"/>
      <c r="P6" s="28"/>
      <c r="Q6" s="1" t="s">
        <v>77</v>
      </c>
    </row>
    <row r="7" spans="1:17" ht="54" customHeight="1" x14ac:dyDescent="0.25">
      <c r="A7" s="32" t="s">
        <v>31</v>
      </c>
      <c r="B7" s="1" t="s">
        <v>32</v>
      </c>
      <c r="C7" s="12">
        <v>0.11</v>
      </c>
      <c r="D7" s="13">
        <v>0.18029999999999999</v>
      </c>
      <c r="E7" s="3" t="s">
        <v>185</v>
      </c>
      <c r="F7" s="1"/>
      <c r="G7" s="1"/>
      <c r="H7" s="1" t="s">
        <v>202</v>
      </c>
      <c r="I7" s="1" t="s">
        <v>188</v>
      </c>
      <c r="J7" s="1"/>
      <c r="K7" s="1" t="s">
        <v>189</v>
      </c>
      <c r="L7" s="3" t="s">
        <v>78</v>
      </c>
      <c r="M7" s="3" t="s">
        <v>190</v>
      </c>
      <c r="N7" s="3"/>
      <c r="O7" s="3"/>
      <c r="P7" s="3"/>
      <c r="Q7" s="1" t="s">
        <v>79</v>
      </c>
    </row>
    <row r="8" spans="1:17" ht="108" x14ac:dyDescent="0.25">
      <c r="A8" s="175" t="s">
        <v>33</v>
      </c>
      <c r="B8" s="1" t="s">
        <v>34</v>
      </c>
      <c r="C8" s="3">
        <v>150</v>
      </c>
      <c r="D8" s="3">
        <v>280</v>
      </c>
      <c r="E8" s="1"/>
      <c r="F8" s="1"/>
      <c r="G8" s="3" t="s">
        <v>185</v>
      </c>
      <c r="H8" s="1" t="s">
        <v>191</v>
      </c>
      <c r="I8" s="1"/>
      <c r="J8" s="1" t="s">
        <v>192</v>
      </c>
      <c r="K8" s="44" t="s">
        <v>193</v>
      </c>
      <c r="L8" s="3" t="s">
        <v>80</v>
      </c>
      <c r="M8" s="3" t="s">
        <v>194</v>
      </c>
      <c r="N8" s="3" t="s">
        <v>195</v>
      </c>
      <c r="O8" s="3"/>
      <c r="P8" s="3"/>
      <c r="Q8" s="1" t="s">
        <v>81</v>
      </c>
    </row>
    <row r="9" spans="1:17" ht="108" x14ac:dyDescent="0.25">
      <c r="A9" s="176"/>
      <c r="B9" s="1" t="s">
        <v>35</v>
      </c>
      <c r="C9" s="3">
        <v>40</v>
      </c>
      <c r="D9" s="3">
        <v>130</v>
      </c>
      <c r="E9" s="1"/>
      <c r="F9" s="1"/>
      <c r="G9" s="3" t="s">
        <v>185</v>
      </c>
      <c r="H9" s="1" t="s">
        <v>191</v>
      </c>
      <c r="I9" s="1"/>
      <c r="J9" s="1" t="s">
        <v>192</v>
      </c>
      <c r="K9" s="44" t="s">
        <v>193</v>
      </c>
      <c r="L9" s="3" t="s">
        <v>80</v>
      </c>
      <c r="M9" s="3" t="s">
        <v>194</v>
      </c>
      <c r="N9" s="3" t="s">
        <v>195</v>
      </c>
      <c r="O9" s="3"/>
      <c r="P9" s="3"/>
      <c r="Q9" s="6" t="s">
        <v>81</v>
      </c>
    </row>
    <row r="10" spans="1:17" ht="204" x14ac:dyDescent="0.25">
      <c r="A10" s="7" t="s">
        <v>36</v>
      </c>
      <c r="B10" s="1" t="s">
        <v>37</v>
      </c>
      <c r="C10" s="3">
        <v>1</v>
      </c>
      <c r="D10" s="3">
        <v>2</v>
      </c>
      <c r="E10" s="3" t="s">
        <v>185</v>
      </c>
      <c r="F10" s="1"/>
      <c r="G10" s="1"/>
      <c r="H10" s="1" t="s">
        <v>196</v>
      </c>
      <c r="I10" s="1" t="s">
        <v>197</v>
      </c>
      <c r="J10" s="1"/>
      <c r="K10" s="1" t="s">
        <v>203</v>
      </c>
      <c r="L10" s="3" t="s">
        <v>82</v>
      </c>
      <c r="M10" s="3" t="s">
        <v>198</v>
      </c>
      <c r="N10" s="3" t="s">
        <v>204</v>
      </c>
      <c r="O10" s="3"/>
      <c r="P10" s="3"/>
      <c r="Q10" s="1" t="s">
        <v>83</v>
      </c>
    </row>
  </sheetData>
  <mergeCells count="14">
    <mergeCell ref="A8:A9"/>
    <mergeCell ref="J4:J5"/>
    <mergeCell ref="A4:A5"/>
    <mergeCell ref="B4:B5"/>
    <mergeCell ref="E4:G4"/>
    <mergeCell ref="Q4:Q5"/>
    <mergeCell ref="L4:L5"/>
    <mergeCell ref="A2:Q2"/>
    <mergeCell ref="A3:Q3"/>
    <mergeCell ref="H4:H5"/>
    <mergeCell ref="I4:I5"/>
    <mergeCell ref="K4:K5"/>
    <mergeCell ref="M4:M5"/>
    <mergeCell ref="N4:P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9FA17-2F0E-42CE-8815-94670561DD40}">
  <dimension ref="A2:Q8"/>
  <sheetViews>
    <sheetView zoomScaleNormal="100" workbookViewId="0">
      <selection activeCell="A6" sqref="A6"/>
    </sheetView>
  </sheetViews>
  <sheetFormatPr baseColWidth="10" defaultColWidth="11.42578125" defaultRowHeight="15" x14ac:dyDescent="0.25"/>
  <cols>
    <col min="1" max="1" width="34.85546875" customWidth="1"/>
    <col min="2" max="2" width="29.42578125" customWidth="1"/>
    <col min="3" max="3" width="11.140625" customWidth="1"/>
    <col min="4" max="4" width="13" customWidth="1"/>
    <col min="5" max="5" width="12.28515625" customWidth="1"/>
    <col min="6" max="6" width="11.7109375" customWidth="1"/>
    <col min="7" max="7" width="11.42578125" customWidth="1"/>
    <col min="8" max="8" width="62.28515625" customWidth="1"/>
    <col min="9" max="10" width="27" customWidth="1"/>
    <col min="11" max="11" width="24.140625" customWidth="1"/>
    <col min="12" max="16" width="25.28515625" customWidth="1"/>
    <col min="17" max="17" width="18.85546875" customWidth="1"/>
  </cols>
  <sheetData>
    <row r="2" spans="1:17" x14ac:dyDescent="0.25">
      <c r="A2" s="194" t="s">
        <v>113</v>
      </c>
      <c r="B2" s="194"/>
      <c r="C2" s="194"/>
      <c r="D2" s="194"/>
      <c r="E2" s="194"/>
      <c r="F2" s="194"/>
      <c r="G2" s="194"/>
      <c r="H2" s="194"/>
      <c r="I2" s="194"/>
      <c r="J2" s="194"/>
      <c r="K2" s="194"/>
      <c r="L2" s="194"/>
      <c r="M2" s="194"/>
      <c r="N2" s="194"/>
      <c r="O2" s="194"/>
      <c r="P2" s="194"/>
      <c r="Q2" s="194"/>
    </row>
    <row r="3" spans="1:17" ht="15.75" thickBot="1" x14ac:dyDescent="0.3">
      <c r="A3" s="194" t="s">
        <v>112</v>
      </c>
      <c r="B3" s="194"/>
      <c r="C3" s="194"/>
      <c r="D3" s="194"/>
      <c r="E3" s="194"/>
      <c r="F3" s="194"/>
      <c r="G3" s="194"/>
      <c r="H3" s="194"/>
      <c r="I3" s="194"/>
      <c r="J3" s="194"/>
      <c r="K3" s="194"/>
      <c r="L3" s="194"/>
      <c r="M3" s="194"/>
      <c r="N3" s="194"/>
      <c r="O3" s="194"/>
      <c r="P3" s="194"/>
      <c r="Q3" s="194"/>
    </row>
    <row r="4" spans="1:17" ht="31.5" customHeight="1" thickTop="1" x14ac:dyDescent="0.25">
      <c r="A4" s="166" t="s">
        <v>1</v>
      </c>
      <c r="B4" s="162" t="s">
        <v>2</v>
      </c>
      <c r="C4" s="9" t="s">
        <v>3</v>
      </c>
      <c r="D4" s="10" t="s">
        <v>0</v>
      </c>
      <c r="E4" s="169" t="s">
        <v>103</v>
      </c>
      <c r="F4" s="170"/>
      <c r="G4" s="171"/>
      <c r="H4" s="195" t="s">
        <v>67</v>
      </c>
      <c r="I4" s="162" t="s">
        <v>68</v>
      </c>
      <c r="J4" s="197" t="s">
        <v>104</v>
      </c>
      <c r="K4" s="195" t="s">
        <v>138</v>
      </c>
      <c r="L4" s="163" t="s">
        <v>105</v>
      </c>
      <c r="M4" s="163" t="s">
        <v>106</v>
      </c>
      <c r="N4" s="169" t="s">
        <v>107</v>
      </c>
      <c r="O4" s="170"/>
      <c r="P4" s="171"/>
      <c r="Q4" s="199" t="s">
        <v>4</v>
      </c>
    </row>
    <row r="5" spans="1:17" ht="90" x14ac:dyDescent="0.25">
      <c r="A5" s="167"/>
      <c r="B5" s="168"/>
      <c r="C5" s="9" t="s">
        <v>5</v>
      </c>
      <c r="D5" s="10" t="s">
        <v>6</v>
      </c>
      <c r="E5" s="68" t="s">
        <v>100</v>
      </c>
      <c r="F5" s="69" t="s">
        <v>101</v>
      </c>
      <c r="G5" s="70" t="s">
        <v>102</v>
      </c>
      <c r="H5" s="196"/>
      <c r="I5" s="168"/>
      <c r="J5" s="198"/>
      <c r="K5" s="202"/>
      <c r="L5" s="163"/>
      <c r="M5" s="168"/>
      <c r="N5" s="66" t="s">
        <v>108</v>
      </c>
      <c r="O5" s="66" t="s">
        <v>109</v>
      </c>
      <c r="P5" s="66" t="s">
        <v>110</v>
      </c>
      <c r="Q5" s="200"/>
    </row>
    <row r="6" spans="1:17" ht="270" customHeight="1" x14ac:dyDescent="0.25">
      <c r="A6" s="1" t="s">
        <v>38</v>
      </c>
      <c r="B6" s="1" t="s">
        <v>39</v>
      </c>
      <c r="C6" s="12">
        <v>0.78</v>
      </c>
      <c r="D6" s="12">
        <v>0.72</v>
      </c>
      <c r="E6" s="3" t="s">
        <v>139</v>
      </c>
      <c r="F6" s="1"/>
      <c r="G6" s="1"/>
      <c r="H6" s="1" t="s">
        <v>205</v>
      </c>
      <c r="I6" s="36" t="s">
        <v>206</v>
      </c>
      <c r="J6" s="6" t="s">
        <v>207</v>
      </c>
      <c r="K6" s="6" t="s">
        <v>208</v>
      </c>
      <c r="L6" s="108" t="s">
        <v>209</v>
      </c>
      <c r="M6" s="108" t="s">
        <v>210</v>
      </c>
      <c r="N6" s="60" t="s">
        <v>211</v>
      </c>
      <c r="O6" s="34" t="s">
        <v>206</v>
      </c>
      <c r="P6" s="34" t="s">
        <v>206</v>
      </c>
      <c r="Q6" s="1" t="s">
        <v>84</v>
      </c>
    </row>
    <row r="7" spans="1:17" ht="409.5" x14ac:dyDescent="0.25">
      <c r="A7" s="1" t="s">
        <v>40</v>
      </c>
      <c r="B7" s="1" t="s">
        <v>41</v>
      </c>
      <c r="C7" s="3" t="s">
        <v>42</v>
      </c>
      <c r="D7" s="109">
        <v>0.80549999999999999</v>
      </c>
      <c r="E7" s="110" t="s">
        <v>139</v>
      </c>
      <c r="F7" s="111"/>
      <c r="G7" s="111"/>
      <c r="H7" s="111" t="s">
        <v>212</v>
      </c>
      <c r="I7" s="112" t="s">
        <v>206</v>
      </c>
      <c r="J7" s="113" t="s">
        <v>213</v>
      </c>
      <c r="K7" s="34"/>
      <c r="L7" s="114" t="s">
        <v>85</v>
      </c>
      <c r="M7" s="114" t="s">
        <v>214</v>
      </c>
      <c r="N7" s="60" t="s">
        <v>215</v>
      </c>
      <c r="O7" s="60"/>
      <c r="P7" s="60"/>
      <c r="Q7" s="115" t="s">
        <v>86</v>
      </c>
    </row>
    <row r="8" spans="1:17" ht="75.75" customHeight="1" x14ac:dyDescent="0.25">
      <c r="A8" s="7" t="s">
        <v>31</v>
      </c>
      <c r="B8" s="1" t="s">
        <v>43</v>
      </c>
      <c r="C8" s="12">
        <v>0.87</v>
      </c>
      <c r="D8" s="109">
        <v>0.86419999999999997</v>
      </c>
      <c r="E8" s="116" t="s">
        <v>139</v>
      </c>
      <c r="F8" s="111"/>
      <c r="G8" s="111"/>
      <c r="H8" s="111" t="s">
        <v>216</v>
      </c>
      <c r="I8" s="112" t="s">
        <v>206</v>
      </c>
      <c r="J8" s="112" t="s">
        <v>206</v>
      </c>
      <c r="K8" s="113" t="s">
        <v>217</v>
      </c>
      <c r="L8" s="117" t="s">
        <v>87</v>
      </c>
      <c r="M8" s="118">
        <v>0</v>
      </c>
      <c r="N8" s="34" t="s">
        <v>206</v>
      </c>
      <c r="O8" s="34" t="s">
        <v>206</v>
      </c>
      <c r="P8" s="60" t="s">
        <v>218</v>
      </c>
      <c r="Q8" s="1" t="s">
        <v>88</v>
      </c>
    </row>
  </sheetData>
  <mergeCells count="13">
    <mergeCell ref="L4:L5"/>
    <mergeCell ref="Q4:Q5"/>
    <mergeCell ref="A2:Q2"/>
    <mergeCell ref="A3:Q3"/>
    <mergeCell ref="H4:H5"/>
    <mergeCell ref="I4:I5"/>
    <mergeCell ref="K4:K5"/>
    <mergeCell ref="J4:J5"/>
    <mergeCell ref="A4:A5"/>
    <mergeCell ref="B4:B5"/>
    <mergeCell ref="E4:G4"/>
    <mergeCell ref="N4:P4"/>
    <mergeCell ref="M4:M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EA869-C10B-497D-B5B4-BF80680B43A2}">
  <dimension ref="A2:S14"/>
  <sheetViews>
    <sheetView zoomScaleNormal="100" workbookViewId="0">
      <selection activeCell="A6" sqref="A6:A8"/>
    </sheetView>
  </sheetViews>
  <sheetFormatPr baseColWidth="10" defaultColWidth="11.42578125" defaultRowHeight="15" x14ac:dyDescent="0.25"/>
  <cols>
    <col min="1" max="1" width="34.85546875" customWidth="1"/>
    <col min="2" max="2" width="29.42578125" customWidth="1"/>
    <col min="3" max="3" width="11.140625" customWidth="1"/>
    <col min="4" max="4" width="12" customWidth="1"/>
    <col min="5" max="5" width="11.85546875" style="37" customWidth="1"/>
    <col min="6" max="6" width="10.85546875" customWidth="1"/>
    <col min="7" max="7" width="11" customWidth="1"/>
    <col min="8" max="8" width="50.7109375" customWidth="1"/>
    <col min="9" max="10" width="27" customWidth="1"/>
    <col min="11" max="11" width="23.7109375" customWidth="1"/>
    <col min="12" max="13" width="25.85546875" customWidth="1"/>
    <col min="14" max="14" width="30.28515625" customWidth="1"/>
    <col min="15" max="16" width="25.85546875" customWidth="1"/>
    <col min="17" max="17" width="23.42578125" customWidth="1"/>
    <col min="19" max="19" width="22.140625" customWidth="1"/>
  </cols>
  <sheetData>
    <row r="2" spans="1:19" x14ac:dyDescent="0.25">
      <c r="A2" s="194" t="s">
        <v>113</v>
      </c>
      <c r="B2" s="194"/>
      <c r="C2" s="194"/>
      <c r="D2" s="194"/>
      <c r="E2" s="194"/>
      <c r="F2" s="194"/>
      <c r="G2" s="194"/>
      <c r="H2" s="194"/>
      <c r="I2" s="194"/>
      <c r="J2" s="194"/>
      <c r="K2" s="194"/>
      <c r="L2" s="194"/>
      <c r="M2" s="194"/>
      <c r="N2" s="194"/>
      <c r="O2" s="194"/>
      <c r="P2" s="194"/>
      <c r="Q2" s="194"/>
    </row>
    <row r="3" spans="1:19" ht="15.75" thickBot="1" x14ac:dyDescent="0.3">
      <c r="A3" s="194" t="s">
        <v>112</v>
      </c>
      <c r="B3" s="194"/>
      <c r="C3" s="194"/>
      <c r="D3" s="194"/>
      <c r="E3" s="194"/>
      <c r="F3" s="194"/>
      <c r="G3" s="194"/>
      <c r="H3" s="194"/>
      <c r="I3" s="194"/>
      <c r="J3" s="194"/>
      <c r="K3" s="194"/>
      <c r="L3" s="194"/>
      <c r="M3" s="194"/>
      <c r="N3" s="194"/>
      <c r="O3" s="194"/>
      <c r="P3" s="194"/>
      <c r="Q3" s="194"/>
    </row>
    <row r="4" spans="1:19" ht="31.5" customHeight="1" thickTop="1" x14ac:dyDescent="0.25">
      <c r="A4" s="166" t="s">
        <v>1</v>
      </c>
      <c r="B4" s="162" t="s">
        <v>2</v>
      </c>
      <c r="C4" s="9" t="s">
        <v>3</v>
      </c>
      <c r="D4" s="10" t="s">
        <v>0</v>
      </c>
      <c r="E4" s="169" t="s">
        <v>103</v>
      </c>
      <c r="F4" s="170"/>
      <c r="G4" s="171"/>
      <c r="H4" s="195" t="s">
        <v>67</v>
      </c>
      <c r="I4" s="162" t="s">
        <v>68</v>
      </c>
      <c r="J4" s="197" t="s">
        <v>104</v>
      </c>
      <c r="K4" s="195" t="s">
        <v>138</v>
      </c>
      <c r="L4" s="163" t="s">
        <v>105</v>
      </c>
      <c r="M4" s="163" t="s">
        <v>106</v>
      </c>
      <c r="N4" s="169" t="s">
        <v>107</v>
      </c>
      <c r="O4" s="170"/>
      <c r="P4" s="171"/>
      <c r="Q4" s="199" t="s">
        <v>4</v>
      </c>
    </row>
    <row r="5" spans="1:19" ht="90" x14ac:dyDescent="0.25">
      <c r="A5" s="167"/>
      <c r="B5" s="168"/>
      <c r="C5" s="9" t="s">
        <v>5</v>
      </c>
      <c r="D5" s="10" t="s">
        <v>6</v>
      </c>
      <c r="E5" s="68" t="s">
        <v>100</v>
      </c>
      <c r="F5" s="69" t="s">
        <v>101</v>
      </c>
      <c r="G5" s="70" t="s">
        <v>102</v>
      </c>
      <c r="H5" s="196"/>
      <c r="I5" s="168"/>
      <c r="J5" s="198"/>
      <c r="K5" s="202"/>
      <c r="L5" s="163"/>
      <c r="M5" s="168"/>
      <c r="N5" s="66" t="s">
        <v>108</v>
      </c>
      <c r="O5" s="66" t="s">
        <v>109</v>
      </c>
      <c r="P5" s="66" t="s">
        <v>110</v>
      </c>
      <c r="Q5" s="200"/>
    </row>
    <row r="6" spans="1:19" ht="131.44999999999999" customHeight="1" x14ac:dyDescent="0.25">
      <c r="A6" s="175" t="s">
        <v>44</v>
      </c>
      <c r="B6" s="1" t="s">
        <v>45</v>
      </c>
      <c r="C6" s="3">
        <v>161901</v>
      </c>
      <c r="D6" s="27">
        <v>180120</v>
      </c>
      <c r="E6" s="71" t="s">
        <v>185</v>
      </c>
      <c r="F6" s="1"/>
      <c r="G6" s="4"/>
      <c r="H6" s="119" t="s">
        <v>219</v>
      </c>
      <c r="I6" s="120"/>
      <c r="J6" s="1"/>
      <c r="K6" s="119" t="s">
        <v>220</v>
      </c>
      <c r="L6" s="73">
        <v>22044501193</v>
      </c>
      <c r="M6" s="74">
        <v>19406839525.130001</v>
      </c>
      <c r="N6" s="120" t="s">
        <v>229</v>
      </c>
      <c r="O6" s="74"/>
      <c r="P6" s="72"/>
      <c r="Q6" s="1" t="s">
        <v>89</v>
      </c>
      <c r="S6" s="75"/>
    </row>
    <row r="7" spans="1:19" ht="131.25" customHeight="1" x14ac:dyDescent="0.25">
      <c r="A7" s="177"/>
      <c r="B7" s="1" t="s">
        <v>46</v>
      </c>
      <c r="C7" s="3">
        <v>46000</v>
      </c>
      <c r="D7" s="27">
        <v>68764</v>
      </c>
      <c r="E7" s="71" t="s">
        <v>185</v>
      </c>
      <c r="F7" s="1"/>
      <c r="G7" s="4"/>
      <c r="H7" s="120" t="s">
        <v>221</v>
      </c>
      <c r="I7" s="121" t="s">
        <v>222</v>
      </c>
      <c r="J7" s="1"/>
      <c r="K7" s="119" t="s">
        <v>220</v>
      </c>
      <c r="L7" s="73">
        <v>37665957673</v>
      </c>
      <c r="M7" s="74" t="s">
        <v>230</v>
      </c>
      <c r="N7" s="120" t="s">
        <v>231</v>
      </c>
      <c r="O7" s="74"/>
      <c r="P7" s="74"/>
      <c r="Q7" s="1" t="s">
        <v>89</v>
      </c>
    </row>
    <row r="8" spans="1:19" ht="147" customHeight="1" x14ac:dyDescent="0.25">
      <c r="A8" s="176"/>
      <c r="B8" s="1" t="s">
        <v>47</v>
      </c>
      <c r="C8" s="3">
        <v>46000</v>
      </c>
      <c r="D8" s="27">
        <v>62083</v>
      </c>
      <c r="E8" s="71" t="s">
        <v>185</v>
      </c>
      <c r="F8" s="1"/>
      <c r="G8" s="4"/>
      <c r="H8" s="120" t="s">
        <v>223</v>
      </c>
      <c r="I8" s="119" t="s">
        <v>224</v>
      </c>
      <c r="J8" s="1"/>
      <c r="K8" s="119" t="s">
        <v>220</v>
      </c>
      <c r="L8" s="73">
        <v>537119777</v>
      </c>
      <c r="M8" s="74">
        <v>447212682.93000001</v>
      </c>
      <c r="N8" s="120" t="s">
        <v>232</v>
      </c>
      <c r="O8" s="74"/>
      <c r="P8" s="74"/>
      <c r="Q8" s="1" t="s">
        <v>89</v>
      </c>
    </row>
    <row r="9" spans="1:19" ht="51" customHeight="1" x14ac:dyDescent="0.25">
      <c r="A9" s="156" t="s">
        <v>48</v>
      </c>
      <c r="B9" s="1" t="s">
        <v>49</v>
      </c>
      <c r="C9" s="3">
        <v>5284</v>
      </c>
      <c r="D9" s="62">
        <v>4393</v>
      </c>
      <c r="E9" s="3"/>
      <c r="F9" s="3" t="s">
        <v>185</v>
      </c>
      <c r="G9" s="71"/>
      <c r="H9" s="1"/>
      <c r="I9" s="1"/>
      <c r="J9" s="120" t="s">
        <v>225</v>
      </c>
      <c r="K9" s="120" t="s">
        <v>226</v>
      </c>
      <c r="L9" s="73">
        <v>3718183416</v>
      </c>
      <c r="M9" s="74">
        <v>3095806284.3800001</v>
      </c>
      <c r="N9" s="120" t="s">
        <v>233</v>
      </c>
      <c r="O9" s="74"/>
      <c r="P9" s="74"/>
      <c r="Q9" s="1" t="s">
        <v>89</v>
      </c>
    </row>
    <row r="10" spans="1:19" ht="131.44999999999999" customHeight="1" x14ac:dyDescent="0.25">
      <c r="A10" s="156"/>
      <c r="B10" s="1" t="s">
        <v>50</v>
      </c>
      <c r="C10" s="3">
        <v>26000</v>
      </c>
      <c r="D10" s="27">
        <v>35798</v>
      </c>
      <c r="E10" s="71" t="s">
        <v>185</v>
      </c>
      <c r="F10" s="1"/>
      <c r="G10" s="4"/>
      <c r="H10" s="1" t="s">
        <v>227</v>
      </c>
      <c r="I10" s="120" t="s">
        <v>228</v>
      </c>
      <c r="J10" s="122"/>
      <c r="K10" s="120" t="s">
        <v>220</v>
      </c>
      <c r="L10" s="73">
        <v>4892336059</v>
      </c>
      <c r="M10" s="74">
        <v>4073420544.98</v>
      </c>
      <c r="N10" s="120" t="s">
        <v>234</v>
      </c>
      <c r="O10" s="74"/>
      <c r="P10" s="74"/>
      <c r="Q10" s="1" t="s">
        <v>90</v>
      </c>
    </row>
    <row r="11" spans="1:19" x14ac:dyDescent="0.25">
      <c r="L11" s="39"/>
      <c r="M11" s="39"/>
      <c r="N11" s="39"/>
      <c r="O11" s="39"/>
      <c r="P11" s="39"/>
    </row>
    <row r="14" spans="1:19" x14ac:dyDescent="0.25">
      <c r="H14" s="38"/>
    </row>
  </sheetData>
  <mergeCells count="15">
    <mergeCell ref="K4:K5"/>
    <mergeCell ref="L4:L5"/>
    <mergeCell ref="Q4:Q5"/>
    <mergeCell ref="A2:Q2"/>
    <mergeCell ref="A3:Q3"/>
    <mergeCell ref="M4:M5"/>
    <mergeCell ref="N4:P4"/>
    <mergeCell ref="A6:A8"/>
    <mergeCell ref="A9:A10"/>
    <mergeCell ref="J4:J5"/>
    <mergeCell ref="H4:H5"/>
    <mergeCell ref="I4:I5"/>
    <mergeCell ref="A4:A5"/>
    <mergeCell ref="B4:B5"/>
    <mergeCell ref="E4:G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57E28-A2C9-40B3-90D0-240FB8AB4D40}">
  <dimension ref="A2:Q6"/>
  <sheetViews>
    <sheetView zoomScaleNormal="100" workbookViewId="0">
      <selection activeCell="A6" sqref="A6"/>
    </sheetView>
  </sheetViews>
  <sheetFormatPr baseColWidth="10" defaultColWidth="11.42578125" defaultRowHeight="15" x14ac:dyDescent="0.25"/>
  <cols>
    <col min="1" max="1" width="34.85546875" customWidth="1"/>
    <col min="2" max="2" width="29.42578125" customWidth="1"/>
    <col min="3" max="3" width="11.140625" customWidth="1"/>
    <col min="4" max="4" width="12.85546875" customWidth="1"/>
    <col min="5" max="5" width="15.7109375" customWidth="1"/>
    <col min="6" max="6" width="13.42578125" customWidth="1"/>
    <col min="7" max="7" width="13.7109375" customWidth="1"/>
    <col min="8" max="8" width="48" customWidth="1"/>
    <col min="9" max="10" width="27" customWidth="1"/>
    <col min="11" max="11" width="55.7109375" customWidth="1"/>
    <col min="12" max="13" width="31.7109375" customWidth="1"/>
    <col min="14" max="14" width="35.28515625" customWidth="1"/>
    <col min="15" max="16" width="31.7109375" customWidth="1"/>
    <col min="17" max="17" width="18" customWidth="1"/>
  </cols>
  <sheetData>
    <row r="2" spans="1:17" x14ac:dyDescent="0.25">
      <c r="A2" s="194" t="s">
        <v>113</v>
      </c>
      <c r="B2" s="194"/>
      <c r="C2" s="194"/>
      <c r="D2" s="194"/>
      <c r="E2" s="194"/>
      <c r="F2" s="194"/>
      <c r="G2" s="194"/>
      <c r="H2" s="194"/>
      <c r="I2" s="194"/>
      <c r="J2" s="194"/>
      <c r="K2" s="194"/>
      <c r="L2" s="194"/>
      <c r="M2" s="194"/>
      <c r="N2" s="194"/>
      <c r="O2" s="194"/>
      <c r="P2" s="194"/>
      <c r="Q2" s="194"/>
    </row>
    <row r="3" spans="1:17" ht="15.75" thickBot="1" x14ac:dyDescent="0.3">
      <c r="A3" s="194" t="s">
        <v>112</v>
      </c>
      <c r="B3" s="194"/>
      <c r="C3" s="194"/>
      <c r="D3" s="194"/>
      <c r="E3" s="194"/>
      <c r="F3" s="194"/>
      <c r="G3" s="194"/>
      <c r="H3" s="194"/>
      <c r="I3" s="194"/>
      <c r="J3" s="194"/>
      <c r="K3" s="194"/>
      <c r="L3" s="194"/>
      <c r="M3" s="194"/>
      <c r="N3" s="194"/>
      <c r="O3" s="194"/>
      <c r="P3" s="194"/>
      <c r="Q3" s="194"/>
    </row>
    <row r="4" spans="1:17" ht="31.5" customHeight="1" thickTop="1" x14ac:dyDescent="0.25">
      <c r="A4" s="166" t="s">
        <v>1</v>
      </c>
      <c r="B4" s="162" t="s">
        <v>2</v>
      </c>
      <c r="C4" s="9" t="s">
        <v>3</v>
      </c>
      <c r="D4" s="10" t="s">
        <v>0</v>
      </c>
      <c r="E4" s="169" t="s">
        <v>103</v>
      </c>
      <c r="F4" s="170"/>
      <c r="G4" s="171"/>
      <c r="H4" s="195" t="s">
        <v>67</v>
      </c>
      <c r="I4" s="162" t="s">
        <v>68</v>
      </c>
      <c r="J4" s="197" t="s">
        <v>104</v>
      </c>
      <c r="K4" s="195" t="s">
        <v>138</v>
      </c>
      <c r="L4" s="163" t="s">
        <v>105</v>
      </c>
      <c r="M4" s="163" t="s">
        <v>106</v>
      </c>
      <c r="N4" s="169" t="s">
        <v>107</v>
      </c>
      <c r="O4" s="170"/>
      <c r="P4" s="171"/>
      <c r="Q4" s="199" t="s">
        <v>4</v>
      </c>
    </row>
    <row r="5" spans="1:17" ht="81" x14ac:dyDescent="0.25">
      <c r="A5" s="167"/>
      <c r="B5" s="168"/>
      <c r="C5" s="9" t="s">
        <v>5</v>
      </c>
      <c r="D5" s="10" t="s">
        <v>6</v>
      </c>
      <c r="E5" s="68" t="s">
        <v>100</v>
      </c>
      <c r="F5" s="69" t="s">
        <v>101</v>
      </c>
      <c r="G5" s="70" t="s">
        <v>102</v>
      </c>
      <c r="H5" s="196"/>
      <c r="I5" s="168"/>
      <c r="J5" s="198"/>
      <c r="K5" s="202"/>
      <c r="L5" s="163"/>
      <c r="M5" s="168"/>
      <c r="N5" s="66" t="s">
        <v>108</v>
      </c>
      <c r="O5" s="66" t="s">
        <v>109</v>
      </c>
      <c r="P5" s="66" t="s">
        <v>110</v>
      </c>
      <c r="Q5" s="200"/>
    </row>
    <row r="6" spans="1:17" ht="405" customHeight="1" x14ac:dyDescent="0.25">
      <c r="A6" s="4" t="s">
        <v>9</v>
      </c>
      <c r="B6" s="4" t="s">
        <v>51</v>
      </c>
      <c r="C6" s="3" t="s">
        <v>52</v>
      </c>
      <c r="D6" s="1" t="s">
        <v>235</v>
      </c>
      <c r="E6" s="51"/>
      <c r="F6" s="123" t="s">
        <v>185</v>
      </c>
      <c r="G6" s="4"/>
      <c r="H6" s="1" t="s">
        <v>236</v>
      </c>
      <c r="I6" s="4"/>
      <c r="J6" s="1" t="s">
        <v>237</v>
      </c>
      <c r="K6" s="52"/>
      <c r="L6" s="53" t="s">
        <v>91</v>
      </c>
      <c r="M6" s="53" t="s">
        <v>238</v>
      </c>
      <c r="N6" s="124" t="s">
        <v>239</v>
      </c>
      <c r="O6" s="53"/>
      <c r="P6" s="53"/>
      <c r="Q6" s="3" t="s">
        <v>53</v>
      </c>
    </row>
  </sheetData>
  <mergeCells count="13">
    <mergeCell ref="L4:L5"/>
    <mergeCell ref="Q4:Q5"/>
    <mergeCell ref="A2:Q2"/>
    <mergeCell ref="A3:Q3"/>
    <mergeCell ref="H4:H5"/>
    <mergeCell ref="I4:I5"/>
    <mergeCell ref="K4:K5"/>
    <mergeCell ref="J4:J5"/>
    <mergeCell ref="A4:A5"/>
    <mergeCell ref="B4:B5"/>
    <mergeCell ref="E4:G4"/>
    <mergeCell ref="M4:M5"/>
    <mergeCell ref="N4:P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DF522-E19B-4EFC-9E34-60CF3BD4319A}">
  <dimension ref="A2:Q19"/>
  <sheetViews>
    <sheetView zoomScaleNormal="100" workbookViewId="0">
      <selection activeCell="A6" sqref="A6:A19"/>
    </sheetView>
  </sheetViews>
  <sheetFormatPr baseColWidth="10" defaultColWidth="11.42578125" defaultRowHeight="15" x14ac:dyDescent="0.25"/>
  <cols>
    <col min="1" max="1" width="34.85546875" customWidth="1"/>
    <col min="2" max="2" width="29.42578125" customWidth="1"/>
    <col min="3" max="3" width="11.140625" customWidth="1"/>
    <col min="4" max="4" width="12.7109375" customWidth="1"/>
    <col min="5" max="5" width="12.42578125" customWidth="1"/>
    <col min="6" max="6" width="11" customWidth="1"/>
    <col min="7" max="7" width="10.85546875" customWidth="1"/>
    <col min="8" max="8" width="83.42578125" customWidth="1"/>
    <col min="9" max="10" width="27" customWidth="1"/>
    <col min="11" max="11" width="27.85546875" customWidth="1"/>
    <col min="12" max="16" width="31.42578125" customWidth="1"/>
    <col min="17" max="17" width="21" customWidth="1"/>
  </cols>
  <sheetData>
    <row r="2" spans="1:17" x14ac:dyDescent="0.25">
      <c r="A2" s="194" t="s">
        <v>113</v>
      </c>
      <c r="B2" s="194"/>
      <c r="C2" s="194"/>
      <c r="D2" s="194"/>
      <c r="E2" s="194"/>
      <c r="F2" s="194"/>
      <c r="G2" s="194"/>
      <c r="H2" s="194"/>
      <c r="I2" s="194"/>
      <c r="J2" s="194"/>
      <c r="K2" s="194"/>
      <c r="L2" s="194"/>
      <c r="M2" s="194"/>
      <c r="N2" s="194"/>
      <c r="O2" s="194"/>
      <c r="P2" s="194"/>
      <c r="Q2" s="194"/>
    </row>
    <row r="3" spans="1:17" ht="15.75" thickBot="1" x14ac:dyDescent="0.3">
      <c r="A3" s="194" t="s">
        <v>112</v>
      </c>
      <c r="B3" s="194"/>
      <c r="C3" s="194"/>
      <c r="D3" s="194"/>
      <c r="E3" s="194"/>
      <c r="F3" s="194"/>
      <c r="G3" s="194"/>
      <c r="H3" s="194"/>
      <c r="I3" s="194"/>
      <c r="J3" s="194"/>
      <c r="K3" s="194"/>
      <c r="L3" s="194"/>
      <c r="M3" s="194"/>
      <c r="N3" s="194"/>
      <c r="O3" s="194"/>
      <c r="P3" s="194"/>
      <c r="Q3" s="194"/>
    </row>
    <row r="4" spans="1:17" ht="31.5" customHeight="1" thickTop="1" x14ac:dyDescent="0.25">
      <c r="A4" s="166" t="s">
        <v>1</v>
      </c>
      <c r="B4" s="162" t="s">
        <v>2</v>
      </c>
      <c r="C4" s="9" t="s">
        <v>3</v>
      </c>
      <c r="D4" s="10" t="s">
        <v>0</v>
      </c>
      <c r="E4" s="169" t="s">
        <v>103</v>
      </c>
      <c r="F4" s="170"/>
      <c r="G4" s="171"/>
      <c r="H4" s="195" t="s">
        <v>67</v>
      </c>
      <c r="I4" s="162" t="s">
        <v>68</v>
      </c>
      <c r="J4" s="197" t="s">
        <v>104</v>
      </c>
      <c r="K4" s="195" t="s">
        <v>138</v>
      </c>
      <c r="L4" s="163" t="s">
        <v>105</v>
      </c>
      <c r="M4" s="163" t="s">
        <v>106</v>
      </c>
      <c r="N4" s="169" t="s">
        <v>107</v>
      </c>
      <c r="O4" s="170"/>
      <c r="P4" s="171"/>
      <c r="Q4" s="199" t="s">
        <v>4</v>
      </c>
    </row>
    <row r="5" spans="1:17" ht="135" customHeight="1" x14ac:dyDescent="0.25">
      <c r="A5" s="167"/>
      <c r="B5" s="168"/>
      <c r="C5" s="9" t="s">
        <v>5</v>
      </c>
      <c r="D5" s="10" t="s">
        <v>6</v>
      </c>
      <c r="E5" s="68" t="s">
        <v>100</v>
      </c>
      <c r="F5" s="69" t="s">
        <v>101</v>
      </c>
      <c r="G5" s="70" t="s">
        <v>102</v>
      </c>
      <c r="H5" s="196"/>
      <c r="I5" s="168"/>
      <c r="J5" s="198"/>
      <c r="K5" s="202"/>
      <c r="L5" s="163"/>
      <c r="M5" s="163"/>
      <c r="N5" s="67" t="s">
        <v>108</v>
      </c>
      <c r="O5" s="67" t="s">
        <v>109</v>
      </c>
      <c r="P5" s="67" t="s">
        <v>110</v>
      </c>
      <c r="Q5" s="200"/>
    </row>
    <row r="6" spans="1:17" ht="40.5" customHeight="1" x14ac:dyDescent="0.25">
      <c r="A6" s="157" t="s">
        <v>54</v>
      </c>
      <c r="B6" s="11" t="s">
        <v>55</v>
      </c>
      <c r="C6" s="54">
        <v>0.45300000000000001</v>
      </c>
      <c r="D6" s="125">
        <v>0.45458621892282397</v>
      </c>
      <c r="E6" s="36" t="s">
        <v>185</v>
      </c>
      <c r="F6" s="1"/>
      <c r="G6" s="35"/>
      <c r="H6" s="156" t="s">
        <v>240</v>
      </c>
      <c r="I6" s="11"/>
      <c r="J6" s="1"/>
      <c r="K6" s="203" t="s">
        <v>241</v>
      </c>
      <c r="L6" s="63" t="s">
        <v>92</v>
      </c>
      <c r="M6" s="126">
        <v>1190793259.8999999</v>
      </c>
      <c r="N6" s="127" t="s">
        <v>242</v>
      </c>
      <c r="O6" s="77"/>
      <c r="P6" s="77"/>
      <c r="Q6" s="30" t="s">
        <v>93</v>
      </c>
    </row>
    <row r="7" spans="1:17" ht="409.5" x14ac:dyDescent="0.25">
      <c r="A7" s="158"/>
      <c r="B7" s="14" t="s">
        <v>56</v>
      </c>
      <c r="C7" s="136">
        <v>0.42459999999999998</v>
      </c>
      <c r="D7" s="137">
        <v>0.42167540675003362</v>
      </c>
      <c r="E7" s="135" t="s">
        <v>185</v>
      </c>
      <c r="F7" s="22"/>
      <c r="G7" s="23"/>
      <c r="H7" s="156"/>
      <c r="I7" s="76"/>
      <c r="J7" s="31"/>
      <c r="K7" s="204"/>
      <c r="L7" s="78" t="s">
        <v>94</v>
      </c>
      <c r="M7" s="78">
        <v>1154956600.01</v>
      </c>
      <c r="N7" s="128" t="s">
        <v>243</v>
      </c>
      <c r="O7" s="78"/>
      <c r="P7" s="78"/>
      <c r="Q7" s="30" t="s">
        <v>93</v>
      </c>
    </row>
    <row r="8" spans="1:17" ht="409.5" x14ac:dyDescent="0.25">
      <c r="A8" s="159"/>
      <c r="B8" s="24" t="s">
        <v>57</v>
      </c>
      <c r="C8" s="138">
        <v>0.63160000000000005</v>
      </c>
      <c r="D8" s="139">
        <v>0.53799019607843135</v>
      </c>
      <c r="E8" s="55"/>
      <c r="F8" s="130" t="s">
        <v>185</v>
      </c>
      <c r="G8" s="21"/>
      <c r="H8" s="156"/>
      <c r="I8" s="21"/>
      <c r="J8" s="17"/>
      <c r="K8" s="204"/>
      <c r="L8" s="78" t="s">
        <v>95</v>
      </c>
      <c r="M8" s="78">
        <v>11025799.1</v>
      </c>
      <c r="N8" s="128" t="s">
        <v>244</v>
      </c>
      <c r="O8" s="78"/>
      <c r="P8" s="78"/>
      <c r="Q8" s="30" t="s">
        <v>93</v>
      </c>
    </row>
    <row r="9" spans="1:17" ht="24" x14ac:dyDescent="0.25">
      <c r="A9" s="159"/>
      <c r="B9" s="26" t="s">
        <v>58</v>
      </c>
      <c r="C9" s="57">
        <v>0.64890000000000003</v>
      </c>
      <c r="D9" s="129">
        <v>0.65717674970344009</v>
      </c>
      <c r="E9" s="55" t="s">
        <v>185</v>
      </c>
      <c r="F9" s="20"/>
      <c r="G9" s="21"/>
      <c r="H9" s="156"/>
      <c r="I9" s="21"/>
      <c r="J9" s="17"/>
      <c r="K9" s="204"/>
      <c r="L9" s="78" t="s">
        <v>96</v>
      </c>
      <c r="M9" s="78">
        <v>479310</v>
      </c>
      <c r="N9" s="78"/>
      <c r="O9" s="78"/>
      <c r="P9" s="78"/>
      <c r="Q9" s="30" t="s">
        <v>93</v>
      </c>
    </row>
    <row r="10" spans="1:17" x14ac:dyDescent="0.25">
      <c r="A10" s="160"/>
      <c r="B10" s="29" t="s">
        <v>59</v>
      </c>
      <c r="C10" s="58">
        <v>0.58040000000000003</v>
      </c>
      <c r="D10" s="131">
        <v>0.58056042031523647</v>
      </c>
      <c r="E10" s="55" t="s">
        <v>185</v>
      </c>
      <c r="F10" s="20"/>
      <c r="G10" s="21"/>
      <c r="H10" s="156"/>
      <c r="I10" s="21"/>
      <c r="J10" s="17"/>
      <c r="K10" s="204"/>
      <c r="L10" s="78" t="s">
        <v>97</v>
      </c>
      <c r="M10" s="78">
        <v>2275076.75</v>
      </c>
      <c r="N10" s="78"/>
      <c r="O10" s="78"/>
      <c r="P10" s="78"/>
      <c r="Q10" s="30"/>
    </row>
    <row r="11" spans="1:17" ht="24" x14ac:dyDescent="0.25">
      <c r="A11" s="159"/>
      <c r="B11" s="25" t="s">
        <v>60</v>
      </c>
      <c r="C11" s="59">
        <v>0.52859999999999996</v>
      </c>
      <c r="D11" s="129">
        <v>0.51351351351351349</v>
      </c>
      <c r="E11" s="55" t="s">
        <v>185</v>
      </c>
      <c r="F11" s="20"/>
      <c r="G11" s="21"/>
      <c r="H11" s="156"/>
      <c r="I11" s="21"/>
      <c r="J11" s="17"/>
      <c r="K11" s="204"/>
      <c r="L11" s="78" t="s">
        <v>98</v>
      </c>
      <c r="M11" s="78">
        <v>2737507.21</v>
      </c>
      <c r="N11" s="78"/>
      <c r="O11" s="78"/>
      <c r="P11" s="78"/>
      <c r="Q11" s="30" t="s">
        <v>93</v>
      </c>
    </row>
    <row r="12" spans="1:17" ht="24" x14ac:dyDescent="0.25">
      <c r="A12" s="159"/>
      <c r="B12" s="26" t="s">
        <v>61</v>
      </c>
      <c r="C12" s="56">
        <v>0.4773</v>
      </c>
      <c r="D12" s="129">
        <v>0.4895397489539749</v>
      </c>
      <c r="E12" s="55" t="s">
        <v>185</v>
      </c>
      <c r="F12" s="20"/>
      <c r="G12" s="21"/>
      <c r="H12" s="156"/>
      <c r="I12" s="21"/>
      <c r="J12" s="17"/>
      <c r="K12" s="204"/>
      <c r="L12" s="78" t="s">
        <v>99</v>
      </c>
      <c r="M12" s="78">
        <v>19318966.829999998</v>
      </c>
      <c r="N12" s="78"/>
      <c r="O12" s="78"/>
      <c r="P12" s="78"/>
      <c r="Q12" s="30" t="s">
        <v>93</v>
      </c>
    </row>
    <row r="13" spans="1:17" ht="48" x14ac:dyDescent="0.25">
      <c r="A13" s="159"/>
      <c r="B13" s="19" t="s">
        <v>62</v>
      </c>
      <c r="C13" s="55" t="s">
        <v>63</v>
      </c>
      <c r="D13" s="132">
        <v>20071</v>
      </c>
      <c r="E13" s="55"/>
      <c r="F13" s="130" t="s">
        <v>185</v>
      </c>
      <c r="G13" s="21"/>
      <c r="H13" s="206" t="s">
        <v>245</v>
      </c>
      <c r="I13" s="17"/>
      <c r="J13" s="17"/>
      <c r="K13" s="204"/>
      <c r="L13" s="64"/>
      <c r="M13" s="78"/>
      <c r="N13" s="78"/>
      <c r="O13" s="78"/>
      <c r="P13" s="78"/>
      <c r="Q13" s="30" t="s">
        <v>93</v>
      </c>
    </row>
    <row r="14" spans="1:17" ht="24" x14ac:dyDescent="0.25">
      <c r="A14" s="159"/>
      <c r="B14" s="14" t="s">
        <v>56</v>
      </c>
      <c r="C14" s="55" t="s">
        <v>64</v>
      </c>
      <c r="D14" s="132">
        <v>14874</v>
      </c>
      <c r="E14" s="55"/>
      <c r="F14" s="130" t="s">
        <v>185</v>
      </c>
      <c r="G14" s="21"/>
      <c r="H14" s="207"/>
      <c r="I14" s="17"/>
      <c r="J14" s="17"/>
      <c r="K14" s="204"/>
      <c r="L14" s="64"/>
      <c r="M14" s="78"/>
      <c r="N14" s="78"/>
      <c r="O14" s="78"/>
      <c r="P14" s="78"/>
      <c r="Q14" s="30" t="s">
        <v>93</v>
      </c>
    </row>
    <row r="15" spans="1:17" ht="324" x14ac:dyDescent="0.25">
      <c r="A15" s="159"/>
      <c r="B15" s="15" t="s">
        <v>57</v>
      </c>
      <c r="C15" s="135">
        <v>520</v>
      </c>
      <c r="D15" s="140">
        <v>816</v>
      </c>
      <c r="E15" s="135" t="s">
        <v>185</v>
      </c>
      <c r="F15" s="130"/>
      <c r="G15" s="21"/>
      <c r="H15" s="207"/>
      <c r="I15" s="133" t="s">
        <v>246</v>
      </c>
      <c r="J15" s="17"/>
      <c r="K15" s="204"/>
      <c r="L15" s="64"/>
      <c r="M15" s="78"/>
      <c r="N15" s="78"/>
      <c r="O15" s="78"/>
      <c r="P15" s="78"/>
      <c r="Q15" s="30" t="s">
        <v>93</v>
      </c>
    </row>
    <row r="16" spans="1:17" ht="324" x14ac:dyDescent="0.25">
      <c r="A16" s="159"/>
      <c r="B16" s="16" t="s">
        <v>58</v>
      </c>
      <c r="C16" s="135">
        <v>595</v>
      </c>
      <c r="D16" s="141">
        <v>843</v>
      </c>
      <c r="E16" s="135" t="s">
        <v>185</v>
      </c>
      <c r="F16" s="130"/>
      <c r="G16" s="21"/>
      <c r="H16" s="207"/>
      <c r="I16" s="133" t="s">
        <v>246</v>
      </c>
      <c r="J16" s="17"/>
      <c r="K16" s="204"/>
      <c r="L16" s="64"/>
      <c r="M16" s="78"/>
      <c r="N16" s="78"/>
      <c r="O16" s="78"/>
      <c r="P16" s="78"/>
      <c r="Q16" s="30" t="s">
        <v>93</v>
      </c>
    </row>
    <row r="17" spans="1:17" ht="324" x14ac:dyDescent="0.25">
      <c r="A17" s="159"/>
      <c r="B17" s="17" t="s">
        <v>59</v>
      </c>
      <c r="C17" s="135">
        <v>910</v>
      </c>
      <c r="D17" s="141">
        <v>1142</v>
      </c>
      <c r="E17" s="135" t="s">
        <v>185</v>
      </c>
      <c r="F17" s="130"/>
      <c r="G17" s="21"/>
      <c r="H17" s="207"/>
      <c r="I17" s="133" t="s">
        <v>246</v>
      </c>
      <c r="J17" s="17"/>
      <c r="K17" s="204"/>
      <c r="L17" s="64"/>
      <c r="M17" s="78"/>
      <c r="N17" s="78"/>
      <c r="O17" s="78"/>
      <c r="P17" s="78"/>
      <c r="Q17" s="30" t="s">
        <v>93</v>
      </c>
    </row>
    <row r="18" spans="1:17" ht="24" x14ac:dyDescent="0.25">
      <c r="A18" s="159"/>
      <c r="B18" s="18" t="s">
        <v>60</v>
      </c>
      <c r="C18" s="55" t="s">
        <v>65</v>
      </c>
      <c r="D18" s="134">
        <v>962</v>
      </c>
      <c r="E18" s="55"/>
      <c r="F18" s="130" t="s">
        <v>185</v>
      </c>
      <c r="G18" s="21"/>
      <c r="H18" s="207"/>
      <c r="I18" s="17"/>
      <c r="J18" s="17"/>
      <c r="K18" s="204"/>
      <c r="L18" s="64"/>
      <c r="M18" s="78"/>
      <c r="N18" s="78"/>
      <c r="O18" s="78"/>
      <c r="P18" s="78"/>
      <c r="Q18" s="30" t="s">
        <v>93</v>
      </c>
    </row>
    <row r="19" spans="1:17" ht="24" x14ac:dyDescent="0.25">
      <c r="A19" s="161"/>
      <c r="B19" s="14" t="s">
        <v>61</v>
      </c>
      <c r="C19" s="55" t="s">
        <v>66</v>
      </c>
      <c r="D19" s="134">
        <v>1434</v>
      </c>
      <c r="E19" s="55" t="s">
        <v>185</v>
      </c>
      <c r="F19" s="135"/>
      <c r="G19" s="21"/>
      <c r="H19" s="208"/>
      <c r="I19" s="17"/>
      <c r="J19" s="17"/>
      <c r="K19" s="205"/>
      <c r="L19" s="65"/>
      <c r="M19" s="78"/>
      <c r="N19" s="78"/>
      <c r="O19" s="78"/>
      <c r="P19" s="78"/>
      <c r="Q19" s="30" t="s">
        <v>93</v>
      </c>
    </row>
  </sheetData>
  <mergeCells count="17">
    <mergeCell ref="Q4:Q5"/>
    <mergeCell ref="A2:Q2"/>
    <mergeCell ref="A3:Q3"/>
    <mergeCell ref="H4:H5"/>
    <mergeCell ref="I4:I5"/>
    <mergeCell ref="K4:K5"/>
    <mergeCell ref="L4:L5"/>
    <mergeCell ref="M4:M5"/>
    <mergeCell ref="N4:P4"/>
    <mergeCell ref="K6:K19"/>
    <mergeCell ref="H13:H19"/>
    <mergeCell ref="A6:A19"/>
    <mergeCell ref="J4:J5"/>
    <mergeCell ref="A4:A5"/>
    <mergeCell ref="B4:B5"/>
    <mergeCell ref="E4:G4"/>
    <mergeCell ref="H6:H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AE1169469A8D419BAB8E9B2283C585" ma:contentTypeVersion="18" ma:contentTypeDescription="Create a new document." ma:contentTypeScope="" ma:versionID="99b1746826309944a368edec36db82db">
  <xsd:schema xmlns:xsd="http://www.w3.org/2001/XMLSchema" xmlns:xs="http://www.w3.org/2001/XMLSchema" xmlns:p="http://schemas.microsoft.com/office/2006/metadata/properties" xmlns:ns3="af54e50f-2de8-4b17-8fdc-65feca339657" xmlns:ns4="bfa8c74f-1591-4483-bf09-c7a95927dc99" targetNamespace="http://schemas.microsoft.com/office/2006/metadata/properties" ma:root="true" ma:fieldsID="30afee3093e5ee30ca96fe47d135f536" ns3:_="" ns4:_="">
    <xsd:import namespace="af54e50f-2de8-4b17-8fdc-65feca339657"/>
    <xsd:import namespace="bfa8c74f-1591-4483-bf09-c7a95927dc9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ServiceLocation" minOccurs="0"/>
                <xsd:element ref="ns4:_activity" minOccurs="0"/>
                <xsd:element ref="ns4:MediaServiceObjectDetectorVersions" minOccurs="0"/>
                <xsd:element ref="ns4:MediaLengthInSecond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54e50f-2de8-4b17-8fdc-65feca33965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a8c74f-1591-4483-bf09-c7a95927dc9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bfa8c74f-1591-4483-bf09-c7a95927dc99" xsi:nil="true"/>
  </documentManagement>
</p:properties>
</file>

<file path=customXml/itemProps1.xml><?xml version="1.0" encoding="utf-8"?>
<ds:datastoreItem xmlns:ds="http://schemas.openxmlformats.org/officeDocument/2006/customXml" ds:itemID="{68A0E3D4-BD5B-4812-950B-9C21B4C8F8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54e50f-2de8-4b17-8fdc-65feca339657"/>
    <ds:schemaRef ds:uri="bfa8c74f-1591-4483-bf09-c7a95927dc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955603-C090-4042-B25B-409213E19537}">
  <ds:schemaRefs>
    <ds:schemaRef ds:uri="http://schemas.microsoft.com/sharepoint/v3/contenttype/forms"/>
  </ds:schemaRefs>
</ds:datastoreItem>
</file>

<file path=customXml/itemProps3.xml><?xml version="1.0" encoding="utf-8"?>
<ds:datastoreItem xmlns:ds="http://schemas.openxmlformats.org/officeDocument/2006/customXml" ds:itemID="{EF2687EB-B19A-446A-9578-835CDBF8CBE6}">
  <ds:schemaRefs>
    <ds:schemaRef ds:uri="http://schemas.microsoft.com/office/2006/metadata/properties"/>
    <ds:schemaRef ds:uri="http://schemas.microsoft.com/office/infopath/2007/PartnerControls"/>
    <ds:schemaRef ds:uri="bfa8c74f-1591-4483-bf09-c7a95927dc9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Balance result. IV trim.</vt:lpstr>
      <vt:lpstr>Detalle clasif. metas</vt:lpstr>
      <vt:lpstr>Obj. Sectoriales CCSS</vt:lpstr>
      <vt:lpstr>CCSS</vt:lpstr>
      <vt:lpstr>M. Salud</vt:lpstr>
      <vt:lpstr>AyA</vt:lpstr>
      <vt:lpstr>CEN CINAI</vt:lpstr>
      <vt:lpstr>ICODER</vt:lpstr>
      <vt:lpstr>IAFA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ELENA</dc:creator>
  <cp:keywords/>
  <dc:description/>
  <cp:lastModifiedBy>Orietta Monge Sibaja</cp:lastModifiedBy>
  <cp:revision/>
  <dcterms:created xsi:type="dcterms:W3CDTF">2022-12-08T16:52:25Z</dcterms:created>
  <dcterms:modified xsi:type="dcterms:W3CDTF">2025-02-06T21:32:36Z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0x010100EEAE1169469A8D419BAB8E9B2283C585</vt:lpwstr>
  </property>
</Properties>
</file>