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ivannia_caravaca_misalud_go_cr/Documents/Escritorio/"/>
    </mc:Choice>
  </mc:AlternateContent>
  <xr:revisionPtr revIDLastSave="2" documentId="8_{067B571F-5DBB-461B-AC2C-EBB131D7641B}" xr6:coauthVersionLast="47" xr6:coauthVersionMax="47" xr10:uidLastSave="{523A6F71-0FF0-4F5B-9250-44FB2C135CAE}"/>
  <bookViews>
    <workbookView xWindow="28680" yWindow="-120" windowWidth="29040" windowHeight="15720" activeTab="1" xr2:uid="{00000000-000D-0000-FFFF-FFFF00000000}"/>
  </bookViews>
  <sheets>
    <sheet name="Canal endémico 2020,2021,2022" sheetId="1" r:id="rId1"/>
    <sheet name="Canal endemico sin 2020-2022" sheetId="6" r:id="rId2"/>
  </sheets>
  <definedNames>
    <definedName name="_Fill" hidden="1">'Canal endémico 2020,2021,2022'!$B$98:$BA$98</definedName>
    <definedName name="_Regression_Int" localSheetId="0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6" l="1"/>
  <c r="B45" i="6"/>
  <c r="B46" i="6"/>
  <c r="B47" i="6"/>
  <c r="B48" i="6"/>
  <c r="B49" i="6"/>
  <c r="B59" i="6" s="1"/>
  <c r="B54" i="6"/>
  <c r="B63" i="6" s="1"/>
  <c r="B55" i="6"/>
  <c r="B56" i="6"/>
  <c r="B57" i="6"/>
  <c r="B58" i="6"/>
  <c r="B64" i="6"/>
  <c r="B71" i="6" l="1"/>
  <c r="B74" i="6" s="1"/>
  <c r="B65" i="6"/>
  <c r="B70" i="6" s="1"/>
  <c r="B73" i="6" s="1"/>
  <c r="B66" i="6"/>
  <c r="B72" i="6" s="1"/>
  <c r="B75" i="6" s="1"/>
  <c r="B84" i="6" l="1"/>
  <c r="B78" i="6"/>
  <c r="BA81" i="6" l="1"/>
  <c r="AZ81" i="6"/>
  <c r="AY81" i="6"/>
  <c r="AX81" i="6"/>
  <c r="AW81" i="6"/>
  <c r="AV81" i="6"/>
  <c r="AU81" i="6"/>
  <c r="BA49" i="6"/>
  <c r="BA59" i="6" s="1"/>
  <c r="AZ49" i="6"/>
  <c r="AZ59" i="6" s="1"/>
  <c r="AY49" i="6"/>
  <c r="AY59" i="6" s="1"/>
  <c r="AX49" i="6"/>
  <c r="AX59" i="6" s="1"/>
  <c r="AW49" i="6"/>
  <c r="AW59" i="6" s="1"/>
  <c r="AV49" i="6"/>
  <c r="AV59" i="6" s="1"/>
  <c r="AU49" i="6"/>
  <c r="AU59" i="6" s="1"/>
  <c r="AT49" i="6"/>
  <c r="AT59" i="6" s="1"/>
  <c r="AS49" i="6"/>
  <c r="AS59" i="6" s="1"/>
  <c r="AR49" i="6"/>
  <c r="AR59" i="6" s="1"/>
  <c r="AQ49" i="6"/>
  <c r="AQ59" i="6" s="1"/>
  <c r="AP49" i="6"/>
  <c r="AP59" i="6" s="1"/>
  <c r="AO49" i="6"/>
  <c r="AO59" i="6" s="1"/>
  <c r="AN49" i="6"/>
  <c r="AN59" i="6" s="1"/>
  <c r="AM49" i="6"/>
  <c r="AM59" i="6" s="1"/>
  <c r="AL49" i="6"/>
  <c r="AL59" i="6" s="1"/>
  <c r="AK49" i="6"/>
  <c r="AK59" i="6" s="1"/>
  <c r="AJ49" i="6"/>
  <c r="AJ59" i="6" s="1"/>
  <c r="AI49" i="6"/>
  <c r="AI59" i="6" s="1"/>
  <c r="AH49" i="6"/>
  <c r="AH59" i="6" s="1"/>
  <c r="AG49" i="6"/>
  <c r="AG59" i="6" s="1"/>
  <c r="AF49" i="6"/>
  <c r="AF59" i="6" s="1"/>
  <c r="AE49" i="6"/>
  <c r="AE59" i="6" s="1"/>
  <c r="AD49" i="6"/>
  <c r="AD59" i="6" s="1"/>
  <c r="AC49" i="6"/>
  <c r="AC59" i="6" s="1"/>
  <c r="AB49" i="6"/>
  <c r="AB59" i="6" s="1"/>
  <c r="AA49" i="6"/>
  <c r="AA59" i="6" s="1"/>
  <c r="Z49" i="6"/>
  <c r="Z59" i="6" s="1"/>
  <c r="Y49" i="6"/>
  <c r="Y59" i="6" s="1"/>
  <c r="X49" i="6"/>
  <c r="X59" i="6" s="1"/>
  <c r="W49" i="6"/>
  <c r="W59" i="6" s="1"/>
  <c r="V49" i="6"/>
  <c r="V59" i="6" s="1"/>
  <c r="U49" i="6"/>
  <c r="U59" i="6" s="1"/>
  <c r="T49" i="6"/>
  <c r="T59" i="6" s="1"/>
  <c r="S49" i="6"/>
  <c r="S59" i="6" s="1"/>
  <c r="R49" i="6"/>
  <c r="R59" i="6" s="1"/>
  <c r="Q49" i="6"/>
  <c r="Q59" i="6" s="1"/>
  <c r="P49" i="6"/>
  <c r="P59" i="6" s="1"/>
  <c r="O49" i="6"/>
  <c r="O59" i="6" s="1"/>
  <c r="N49" i="6"/>
  <c r="N59" i="6" s="1"/>
  <c r="M49" i="6"/>
  <c r="M59" i="6" s="1"/>
  <c r="L49" i="6"/>
  <c r="L59" i="6" s="1"/>
  <c r="K49" i="6"/>
  <c r="K59" i="6" s="1"/>
  <c r="J49" i="6"/>
  <c r="J59" i="6" s="1"/>
  <c r="I49" i="6"/>
  <c r="I59" i="6" s="1"/>
  <c r="H49" i="6"/>
  <c r="H59" i="6" s="1"/>
  <c r="G49" i="6"/>
  <c r="G59" i="6" s="1"/>
  <c r="F49" i="6"/>
  <c r="F59" i="6" s="1"/>
  <c r="E49" i="6"/>
  <c r="E59" i="6" s="1"/>
  <c r="D49" i="6"/>
  <c r="D59" i="6" s="1"/>
  <c r="C49" i="6"/>
  <c r="C59" i="6" s="1"/>
  <c r="BA48" i="6"/>
  <c r="BA58" i="6" s="1"/>
  <c r="AZ48" i="6"/>
  <c r="AZ58" i="6" s="1"/>
  <c r="AY48" i="6"/>
  <c r="AY58" i="6" s="1"/>
  <c r="AX48" i="6"/>
  <c r="AX58" i="6" s="1"/>
  <c r="AW48" i="6"/>
  <c r="AW58" i="6" s="1"/>
  <c r="AV48" i="6"/>
  <c r="AV58" i="6" s="1"/>
  <c r="AU48" i="6"/>
  <c r="AU58" i="6" s="1"/>
  <c r="AT48" i="6"/>
  <c r="AT58" i="6" s="1"/>
  <c r="AS48" i="6"/>
  <c r="AS58" i="6" s="1"/>
  <c r="AR48" i="6"/>
  <c r="AR58" i="6" s="1"/>
  <c r="AQ48" i="6"/>
  <c r="AQ58" i="6" s="1"/>
  <c r="AP48" i="6"/>
  <c r="AP58" i="6" s="1"/>
  <c r="AO48" i="6"/>
  <c r="AO58" i="6" s="1"/>
  <c r="AN48" i="6"/>
  <c r="AN58" i="6" s="1"/>
  <c r="AM48" i="6"/>
  <c r="AM58" i="6" s="1"/>
  <c r="AL48" i="6"/>
  <c r="AL58" i="6" s="1"/>
  <c r="AK48" i="6"/>
  <c r="AK58" i="6" s="1"/>
  <c r="AJ48" i="6"/>
  <c r="AJ58" i="6" s="1"/>
  <c r="AI48" i="6"/>
  <c r="AI58" i="6" s="1"/>
  <c r="AH48" i="6"/>
  <c r="AH58" i="6" s="1"/>
  <c r="AG48" i="6"/>
  <c r="AG58" i="6" s="1"/>
  <c r="AF48" i="6"/>
  <c r="AF58" i="6" s="1"/>
  <c r="AE48" i="6"/>
  <c r="AE58" i="6" s="1"/>
  <c r="AD48" i="6"/>
  <c r="AD58" i="6" s="1"/>
  <c r="AC48" i="6"/>
  <c r="AC58" i="6" s="1"/>
  <c r="AB48" i="6"/>
  <c r="AB58" i="6" s="1"/>
  <c r="AA48" i="6"/>
  <c r="AA58" i="6" s="1"/>
  <c r="Z48" i="6"/>
  <c r="Z58" i="6" s="1"/>
  <c r="Y48" i="6"/>
  <c r="Y58" i="6" s="1"/>
  <c r="X48" i="6"/>
  <c r="X58" i="6" s="1"/>
  <c r="W48" i="6"/>
  <c r="W58" i="6" s="1"/>
  <c r="V48" i="6"/>
  <c r="V58" i="6" s="1"/>
  <c r="U48" i="6"/>
  <c r="U58" i="6" s="1"/>
  <c r="T48" i="6"/>
  <c r="T58" i="6" s="1"/>
  <c r="S48" i="6"/>
  <c r="S58" i="6" s="1"/>
  <c r="R48" i="6"/>
  <c r="R58" i="6" s="1"/>
  <c r="Q48" i="6"/>
  <c r="Q58" i="6" s="1"/>
  <c r="P48" i="6"/>
  <c r="P58" i="6" s="1"/>
  <c r="O48" i="6"/>
  <c r="O58" i="6" s="1"/>
  <c r="N48" i="6"/>
  <c r="N58" i="6" s="1"/>
  <c r="M48" i="6"/>
  <c r="M58" i="6" s="1"/>
  <c r="L48" i="6"/>
  <c r="L58" i="6" s="1"/>
  <c r="K48" i="6"/>
  <c r="K58" i="6" s="1"/>
  <c r="J48" i="6"/>
  <c r="J58" i="6" s="1"/>
  <c r="I48" i="6"/>
  <c r="I58" i="6" s="1"/>
  <c r="H48" i="6"/>
  <c r="H58" i="6" s="1"/>
  <c r="G48" i="6"/>
  <c r="G58" i="6" s="1"/>
  <c r="F48" i="6"/>
  <c r="F58" i="6" s="1"/>
  <c r="E48" i="6"/>
  <c r="E58" i="6" s="1"/>
  <c r="D48" i="6"/>
  <c r="D58" i="6" s="1"/>
  <c r="C48" i="6"/>
  <c r="C58" i="6" s="1"/>
  <c r="BA47" i="6"/>
  <c r="BA57" i="6" s="1"/>
  <c r="AZ47" i="6"/>
  <c r="AZ57" i="6" s="1"/>
  <c r="AY47" i="6"/>
  <c r="AY57" i="6" s="1"/>
  <c r="AX47" i="6"/>
  <c r="AX57" i="6" s="1"/>
  <c r="AW47" i="6"/>
  <c r="AW57" i="6" s="1"/>
  <c r="AV47" i="6"/>
  <c r="AV57" i="6" s="1"/>
  <c r="AU47" i="6"/>
  <c r="AU57" i="6" s="1"/>
  <c r="AT47" i="6"/>
  <c r="AT57" i="6" s="1"/>
  <c r="AS47" i="6"/>
  <c r="AS57" i="6" s="1"/>
  <c r="AR47" i="6"/>
  <c r="AR57" i="6" s="1"/>
  <c r="AQ47" i="6"/>
  <c r="AQ57" i="6" s="1"/>
  <c r="AP47" i="6"/>
  <c r="AP57" i="6" s="1"/>
  <c r="AO47" i="6"/>
  <c r="AO57" i="6" s="1"/>
  <c r="AN47" i="6"/>
  <c r="AN57" i="6" s="1"/>
  <c r="AM47" i="6"/>
  <c r="AM57" i="6" s="1"/>
  <c r="AL47" i="6"/>
  <c r="AL57" i="6" s="1"/>
  <c r="AK47" i="6"/>
  <c r="AK57" i="6" s="1"/>
  <c r="AJ47" i="6"/>
  <c r="AJ57" i="6" s="1"/>
  <c r="AI47" i="6"/>
  <c r="AI57" i="6" s="1"/>
  <c r="AH47" i="6"/>
  <c r="AH57" i="6" s="1"/>
  <c r="AG47" i="6"/>
  <c r="AG57" i="6" s="1"/>
  <c r="AF47" i="6"/>
  <c r="AF57" i="6" s="1"/>
  <c r="AE47" i="6"/>
  <c r="AE57" i="6" s="1"/>
  <c r="AD47" i="6"/>
  <c r="AD57" i="6" s="1"/>
  <c r="AC47" i="6"/>
  <c r="AC57" i="6" s="1"/>
  <c r="AB47" i="6"/>
  <c r="AB57" i="6" s="1"/>
  <c r="AA47" i="6"/>
  <c r="AA57" i="6" s="1"/>
  <c r="Z47" i="6"/>
  <c r="Z57" i="6" s="1"/>
  <c r="Y47" i="6"/>
  <c r="Y57" i="6" s="1"/>
  <c r="X47" i="6"/>
  <c r="X57" i="6" s="1"/>
  <c r="W47" i="6"/>
  <c r="W57" i="6" s="1"/>
  <c r="V47" i="6"/>
  <c r="V57" i="6" s="1"/>
  <c r="U47" i="6"/>
  <c r="U57" i="6" s="1"/>
  <c r="T47" i="6"/>
  <c r="T57" i="6" s="1"/>
  <c r="S47" i="6"/>
  <c r="S57" i="6" s="1"/>
  <c r="R47" i="6"/>
  <c r="R57" i="6" s="1"/>
  <c r="Q47" i="6"/>
  <c r="Q57" i="6" s="1"/>
  <c r="P47" i="6"/>
  <c r="P57" i="6" s="1"/>
  <c r="O47" i="6"/>
  <c r="O57" i="6" s="1"/>
  <c r="N47" i="6"/>
  <c r="N57" i="6" s="1"/>
  <c r="M47" i="6"/>
  <c r="M57" i="6" s="1"/>
  <c r="L47" i="6"/>
  <c r="L57" i="6" s="1"/>
  <c r="K47" i="6"/>
  <c r="K57" i="6" s="1"/>
  <c r="J47" i="6"/>
  <c r="J57" i="6" s="1"/>
  <c r="I47" i="6"/>
  <c r="I57" i="6" s="1"/>
  <c r="H47" i="6"/>
  <c r="H57" i="6" s="1"/>
  <c r="G47" i="6"/>
  <c r="G57" i="6" s="1"/>
  <c r="F47" i="6"/>
  <c r="F57" i="6" s="1"/>
  <c r="E47" i="6"/>
  <c r="E57" i="6" s="1"/>
  <c r="D47" i="6"/>
  <c r="D57" i="6" s="1"/>
  <c r="C47" i="6"/>
  <c r="C57" i="6" s="1"/>
  <c r="BA46" i="6"/>
  <c r="BA56" i="6" s="1"/>
  <c r="AZ46" i="6"/>
  <c r="AZ56" i="6" s="1"/>
  <c r="AY46" i="6"/>
  <c r="AY56" i="6" s="1"/>
  <c r="AX46" i="6"/>
  <c r="AX56" i="6" s="1"/>
  <c r="AW46" i="6"/>
  <c r="AW56" i="6" s="1"/>
  <c r="AV46" i="6"/>
  <c r="AV56" i="6" s="1"/>
  <c r="AU46" i="6"/>
  <c r="AU56" i="6" s="1"/>
  <c r="AT46" i="6"/>
  <c r="AT56" i="6" s="1"/>
  <c r="AS46" i="6"/>
  <c r="AS56" i="6" s="1"/>
  <c r="AR46" i="6"/>
  <c r="AR56" i="6" s="1"/>
  <c r="AQ46" i="6"/>
  <c r="AQ56" i="6" s="1"/>
  <c r="AP46" i="6"/>
  <c r="AP56" i="6" s="1"/>
  <c r="AO46" i="6"/>
  <c r="AO56" i="6" s="1"/>
  <c r="AN46" i="6"/>
  <c r="AN56" i="6" s="1"/>
  <c r="AM46" i="6"/>
  <c r="AM56" i="6" s="1"/>
  <c r="AL46" i="6"/>
  <c r="AL56" i="6" s="1"/>
  <c r="AK46" i="6"/>
  <c r="AK56" i="6" s="1"/>
  <c r="AJ46" i="6"/>
  <c r="AJ56" i="6" s="1"/>
  <c r="AI46" i="6"/>
  <c r="AI56" i="6" s="1"/>
  <c r="AH46" i="6"/>
  <c r="AH56" i="6" s="1"/>
  <c r="AG46" i="6"/>
  <c r="AG56" i="6" s="1"/>
  <c r="AF46" i="6"/>
  <c r="AF56" i="6" s="1"/>
  <c r="AE46" i="6"/>
  <c r="AE56" i="6" s="1"/>
  <c r="AD46" i="6"/>
  <c r="AD56" i="6" s="1"/>
  <c r="AC46" i="6"/>
  <c r="AC56" i="6" s="1"/>
  <c r="AB46" i="6"/>
  <c r="AB56" i="6" s="1"/>
  <c r="AA46" i="6"/>
  <c r="AA56" i="6" s="1"/>
  <c r="Z46" i="6"/>
  <c r="Z56" i="6" s="1"/>
  <c r="Y46" i="6"/>
  <c r="Y56" i="6" s="1"/>
  <c r="X46" i="6"/>
  <c r="X56" i="6" s="1"/>
  <c r="W46" i="6"/>
  <c r="W56" i="6" s="1"/>
  <c r="V46" i="6"/>
  <c r="V56" i="6" s="1"/>
  <c r="U46" i="6"/>
  <c r="U56" i="6" s="1"/>
  <c r="T46" i="6"/>
  <c r="T56" i="6" s="1"/>
  <c r="S46" i="6"/>
  <c r="S56" i="6" s="1"/>
  <c r="R46" i="6"/>
  <c r="R56" i="6" s="1"/>
  <c r="Q46" i="6"/>
  <c r="Q56" i="6" s="1"/>
  <c r="P46" i="6"/>
  <c r="P56" i="6" s="1"/>
  <c r="O46" i="6"/>
  <c r="O56" i="6" s="1"/>
  <c r="N46" i="6"/>
  <c r="N56" i="6" s="1"/>
  <c r="M46" i="6"/>
  <c r="M56" i="6" s="1"/>
  <c r="L46" i="6"/>
  <c r="L56" i="6" s="1"/>
  <c r="K46" i="6"/>
  <c r="K56" i="6" s="1"/>
  <c r="J46" i="6"/>
  <c r="J56" i="6" s="1"/>
  <c r="I46" i="6"/>
  <c r="I56" i="6" s="1"/>
  <c r="H46" i="6"/>
  <c r="H56" i="6" s="1"/>
  <c r="G46" i="6"/>
  <c r="G56" i="6" s="1"/>
  <c r="F46" i="6"/>
  <c r="F56" i="6" s="1"/>
  <c r="E46" i="6"/>
  <c r="E56" i="6" s="1"/>
  <c r="D46" i="6"/>
  <c r="D56" i="6" s="1"/>
  <c r="C46" i="6"/>
  <c r="C56" i="6" s="1"/>
  <c r="BA45" i="6"/>
  <c r="BA55" i="6" s="1"/>
  <c r="AZ45" i="6"/>
  <c r="AZ55" i="6" s="1"/>
  <c r="AY45" i="6"/>
  <c r="AY55" i="6" s="1"/>
  <c r="AX45" i="6"/>
  <c r="AX55" i="6" s="1"/>
  <c r="AW45" i="6"/>
  <c r="AW55" i="6" s="1"/>
  <c r="AV45" i="6"/>
  <c r="AV55" i="6" s="1"/>
  <c r="AU45" i="6"/>
  <c r="AU55" i="6" s="1"/>
  <c r="AT45" i="6"/>
  <c r="AT55" i="6" s="1"/>
  <c r="AS45" i="6"/>
  <c r="AS55" i="6" s="1"/>
  <c r="AR45" i="6"/>
  <c r="AR55" i="6" s="1"/>
  <c r="AQ45" i="6"/>
  <c r="AQ55" i="6" s="1"/>
  <c r="AP45" i="6"/>
  <c r="AP55" i="6" s="1"/>
  <c r="AO45" i="6"/>
  <c r="AO55" i="6" s="1"/>
  <c r="AN45" i="6"/>
  <c r="AN55" i="6" s="1"/>
  <c r="AM45" i="6"/>
  <c r="AM55" i="6" s="1"/>
  <c r="AL45" i="6"/>
  <c r="AL55" i="6" s="1"/>
  <c r="AK45" i="6"/>
  <c r="AK55" i="6" s="1"/>
  <c r="AJ45" i="6"/>
  <c r="AJ55" i="6" s="1"/>
  <c r="AI45" i="6"/>
  <c r="AI55" i="6" s="1"/>
  <c r="AH45" i="6"/>
  <c r="AH55" i="6" s="1"/>
  <c r="AG45" i="6"/>
  <c r="AG55" i="6" s="1"/>
  <c r="AF45" i="6"/>
  <c r="AF55" i="6" s="1"/>
  <c r="AE45" i="6"/>
  <c r="AE55" i="6" s="1"/>
  <c r="AD45" i="6"/>
  <c r="AD55" i="6" s="1"/>
  <c r="AC45" i="6"/>
  <c r="AC55" i="6" s="1"/>
  <c r="AB45" i="6"/>
  <c r="AB55" i="6" s="1"/>
  <c r="AA45" i="6"/>
  <c r="AA55" i="6" s="1"/>
  <c r="Z45" i="6"/>
  <c r="Z55" i="6" s="1"/>
  <c r="Y45" i="6"/>
  <c r="Y55" i="6" s="1"/>
  <c r="X45" i="6"/>
  <c r="X55" i="6" s="1"/>
  <c r="W45" i="6"/>
  <c r="W55" i="6" s="1"/>
  <c r="V45" i="6"/>
  <c r="V55" i="6" s="1"/>
  <c r="U45" i="6"/>
  <c r="U55" i="6" s="1"/>
  <c r="T45" i="6"/>
  <c r="T55" i="6" s="1"/>
  <c r="S45" i="6"/>
  <c r="S55" i="6" s="1"/>
  <c r="R45" i="6"/>
  <c r="R55" i="6" s="1"/>
  <c r="Q45" i="6"/>
  <c r="Q55" i="6" s="1"/>
  <c r="P45" i="6"/>
  <c r="P55" i="6" s="1"/>
  <c r="O45" i="6"/>
  <c r="O55" i="6" s="1"/>
  <c r="N45" i="6"/>
  <c r="N55" i="6" s="1"/>
  <c r="M45" i="6"/>
  <c r="M55" i="6" s="1"/>
  <c r="L45" i="6"/>
  <c r="L55" i="6" s="1"/>
  <c r="K45" i="6"/>
  <c r="K55" i="6" s="1"/>
  <c r="J45" i="6"/>
  <c r="J55" i="6" s="1"/>
  <c r="I45" i="6"/>
  <c r="I55" i="6" s="1"/>
  <c r="H45" i="6"/>
  <c r="H55" i="6" s="1"/>
  <c r="G45" i="6"/>
  <c r="G55" i="6" s="1"/>
  <c r="F45" i="6"/>
  <c r="F55" i="6" s="1"/>
  <c r="E45" i="6"/>
  <c r="E55" i="6" s="1"/>
  <c r="D45" i="6"/>
  <c r="D55" i="6" s="1"/>
  <c r="C45" i="6"/>
  <c r="C55" i="6" s="1"/>
  <c r="BA44" i="6"/>
  <c r="BA54" i="6" s="1"/>
  <c r="AZ44" i="6"/>
  <c r="AZ54" i="6" s="1"/>
  <c r="AY44" i="6"/>
  <c r="AY54" i="6" s="1"/>
  <c r="AX44" i="6"/>
  <c r="AX54" i="6" s="1"/>
  <c r="AW44" i="6"/>
  <c r="AW54" i="6" s="1"/>
  <c r="AV44" i="6"/>
  <c r="AV54" i="6" s="1"/>
  <c r="AU44" i="6"/>
  <c r="AU54" i="6" s="1"/>
  <c r="AT44" i="6"/>
  <c r="AT54" i="6" s="1"/>
  <c r="AS44" i="6"/>
  <c r="AS54" i="6" s="1"/>
  <c r="AR44" i="6"/>
  <c r="AR54" i="6" s="1"/>
  <c r="AQ44" i="6"/>
  <c r="AQ54" i="6" s="1"/>
  <c r="AP44" i="6"/>
  <c r="AP54" i="6" s="1"/>
  <c r="AO44" i="6"/>
  <c r="AO54" i="6" s="1"/>
  <c r="AN44" i="6"/>
  <c r="AN54" i="6" s="1"/>
  <c r="AM44" i="6"/>
  <c r="AM54" i="6" s="1"/>
  <c r="AL44" i="6"/>
  <c r="AL54" i="6" s="1"/>
  <c r="AK44" i="6"/>
  <c r="AK54" i="6" s="1"/>
  <c r="AJ44" i="6"/>
  <c r="AJ54" i="6" s="1"/>
  <c r="AI44" i="6"/>
  <c r="AI54" i="6" s="1"/>
  <c r="AH44" i="6"/>
  <c r="AH54" i="6" s="1"/>
  <c r="AG44" i="6"/>
  <c r="AG54" i="6" s="1"/>
  <c r="AF44" i="6"/>
  <c r="AF54" i="6" s="1"/>
  <c r="AE44" i="6"/>
  <c r="AE54" i="6" s="1"/>
  <c r="AD44" i="6"/>
  <c r="AD54" i="6" s="1"/>
  <c r="AC44" i="6"/>
  <c r="AC54" i="6" s="1"/>
  <c r="AB44" i="6"/>
  <c r="AB54" i="6" s="1"/>
  <c r="AA44" i="6"/>
  <c r="AA54" i="6" s="1"/>
  <c r="Z44" i="6"/>
  <c r="Z54" i="6" s="1"/>
  <c r="Y44" i="6"/>
  <c r="Y54" i="6" s="1"/>
  <c r="X44" i="6"/>
  <c r="X54" i="6" s="1"/>
  <c r="W44" i="6"/>
  <c r="W54" i="6" s="1"/>
  <c r="V44" i="6"/>
  <c r="V54" i="6" s="1"/>
  <c r="U44" i="6"/>
  <c r="U54" i="6" s="1"/>
  <c r="T44" i="6"/>
  <c r="T54" i="6" s="1"/>
  <c r="S44" i="6"/>
  <c r="S54" i="6" s="1"/>
  <c r="R44" i="6"/>
  <c r="R54" i="6" s="1"/>
  <c r="Q44" i="6"/>
  <c r="Q54" i="6" s="1"/>
  <c r="P44" i="6"/>
  <c r="P54" i="6" s="1"/>
  <c r="O44" i="6"/>
  <c r="O54" i="6" s="1"/>
  <c r="N44" i="6"/>
  <c r="N54" i="6" s="1"/>
  <c r="M44" i="6"/>
  <c r="M54" i="6" s="1"/>
  <c r="L44" i="6"/>
  <c r="L54" i="6" s="1"/>
  <c r="K44" i="6"/>
  <c r="K54" i="6" s="1"/>
  <c r="J44" i="6"/>
  <c r="J54" i="6" s="1"/>
  <c r="I44" i="6"/>
  <c r="I54" i="6" s="1"/>
  <c r="H44" i="6"/>
  <c r="H54" i="6" s="1"/>
  <c r="G44" i="6"/>
  <c r="G54" i="6" s="1"/>
  <c r="F44" i="6"/>
  <c r="F54" i="6" s="1"/>
  <c r="E44" i="6"/>
  <c r="E54" i="6" s="1"/>
  <c r="D44" i="6"/>
  <c r="D54" i="6" s="1"/>
  <c r="C44" i="6"/>
  <c r="C54" i="6" s="1"/>
  <c r="B47" i="1"/>
  <c r="B48" i="1"/>
  <c r="B49" i="1"/>
  <c r="B50" i="1"/>
  <c r="B51" i="1"/>
  <c r="B52" i="1"/>
  <c r="B53" i="1"/>
  <c r="B54" i="1"/>
  <c r="B67" i="1" s="1"/>
  <c r="B55" i="1"/>
  <c r="B60" i="1"/>
  <c r="B61" i="1"/>
  <c r="B62" i="1"/>
  <c r="B63" i="1"/>
  <c r="B64" i="1"/>
  <c r="B65" i="1"/>
  <c r="B66" i="1"/>
  <c r="C47" i="1"/>
  <c r="C60" i="1" s="1"/>
  <c r="D47" i="1"/>
  <c r="D60" i="1" s="1"/>
  <c r="E47" i="1"/>
  <c r="E60" i="1" s="1"/>
  <c r="F47" i="1"/>
  <c r="F60" i="1" s="1"/>
  <c r="G47" i="1"/>
  <c r="G60" i="1" s="1"/>
  <c r="H47" i="1"/>
  <c r="H60" i="1" s="1"/>
  <c r="I47" i="1"/>
  <c r="I60" i="1" s="1"/>
  <c r="J47" i="1"/>
  <c r="J60" i="1" s="1"/>
  <c r="K47" i="1"/>
  <c r="K60" i="1" s="1"/>
  <c r="L47" i="1"/>
  <c r="L60" i="1" s="1"/>
  <c r="M47" i="1"/>
  <c r="M60" i="1" s="1"/>
  <c r="N47" i="1"/>
  <c r="N60" i="1" s="1"/>
  <c r="O47" i="1"/>
  <c r="O60" i="1" s="1"/>
  <c r="P47" i="1"/>
  <c r="P60" i="1" s="1"/>
  <c r="Q47" i="1"/>
  <c r="Q60" i="1" s="1"/>
  <c r="R47" i="1"/>
  <c r="R60" i="1" s="1"/>
  <c r="S47" i="1"/>
  <c r="S60" i="1" s="1"/>
  <c r="T47" i="1"/>
  <c r="T60" i="1" s="1"/>
  <c r="U47" i="1"/>
  <c r="U60" i="1" s="1"/>
  <c r="V47" i="1"/>
  <c r="V60" i="1" s="1"/>
  <c r="W47" i="1"/>
  <c r="W60" i="1" s="1"/>
  <c r="X47" i="1"/>
  <c r="X60" i="1" s="1"/>
  <c r="Y47" i="1"/>
  <c r="Y60" i="1" s="1"/>
  <c r="Z47" i="1"/>
  <c r="Z60" i="1" s="1"/>
  <c r="AA47" i="1"/>
  <c r="AA60" i="1" s="1"/>
  <c r="AB47" i="1"/>
  <c r="AB60" i="1" s="1"/>
  <c r="AC47" i="1"/>
  <c r="AC60" i="1" s="1"/>
  <c r="AD47" i="1"/>
  <c r="AD60" i="1" s="1"/>
  <c r="AE47" i="1"/>
  <c r="AE60" i="1" s="1"/>
  <c r="AF47" i="1"/>
  <c r="AF60" i="1" s="1"/>
  <c r="AG47" i="1"/>
  <c r="AG60" i="1" s="1"/>
  <c r="AH47" i="1"/>
  <c r="AH60" i="1" s="1"/>
  <c r="AI47" i="1"/>
  <c r="AI60" i="1" s="1"/>
  <c r="AJ47" i="1"/>
  <c r="AJ60" i="1" s="1"/>
  <c r="AK47" i="1"/>
  <c r="AK60" i="1" s="1"/>
  <c r="AL47" i="1"/>
  <c r="AL60" i="1" s="1"/>
  <c r="AM47" i="1"/>
  <c r="AM60" i="1" s="1"/>
  <c r="AN47" i="1"/>
  <c r="AN60" i="1" s="1"/>
  <c r="AO47" i="1"/>
  <c r="AO60" i="1" s="1"/>
  <c r="AP47" i="1"/>
  <c r="AP60" i="1" s="1"/>
  <c r="AQ47" i="1"/>
  <c r="AQ60" i="1" s="1"/>
  <c r="AR47" i="1"/>
  <c r="AR60" i="1" s="1"/>
  <c r="AS47" i="1"/>
  <c r="AS60" i="1" s="1"/>
  <c r="AT47" i="1"/>
  <c r="AT60" i="1" s="1"/>
  <c r="AU47" i="1"/>
  <c r="AU60" i="1" s="1"/>
  <c r="AV47" i="1"/>
  <c r="AV60" i="1" s="1"/>
  <c r="AW47" i="1"/>
  <c r="AW60" i="1" s="1"/>
  <c r="AX47" i="1"/>
  <c r="AX60" i="1" s="1"/>
  <c r="AY47" i="1"/>
  <c r="AY60" i="1" s="1"/>
  <c r="AZ47" i="1"/>
  <c r="AZ60" i="1" s="1"/>
  <c r="BA47" i="1"/>
  <c r="BA60" i="1" s="1"/>
  <c r="C48" i="1"/>
  <c r="C61" i="1" s="1"/>
  <c r="D48" i="1"/>
  <c r="D61" i="1" s="1"/>
  <c r="E48" i="1"/>
  <c r="E61" i="1" s="1"/>
  <c r="F48" i="1"/>
  <c r="F61" i="1" s="1"/>
  <c r="G48" i="1"/>
  <c r="G61" i="1" s="1"/>
  <c r="H48" i="1"/>
  <c r="H61" i="1" s="1"/>
  <c r="I48" i="1"/>
  <c r="I61" i="1" s="1"/>
  <c r="J48" i="1"/>
  <c r="J61" i="1" s="1"/>
  <c r="K48" i="1"/>
  <c r="K61" i="1" s="1"/>
  <c r="L48" i="1"/>
  <c r="L61" i="1" s="1"/>
  <c r="M48" i="1"/>
  <c r="M61" i="1" s="1"/>
  <c r="N48" i="1"/>
  <c r="N61" i="1" s="1"/>
  <c r="O48" i="1"/>
  <c r="O61" i="1" s="1"/>
  <c r="P48" i="1"/>
  <c r="P61" i="1" s="1"/>
  <c r="Q48" i="1"/>
  <c r="Q61" i="1" s="1"/>
  <c r="R48" i="1"/>
  <c r="R61" i="1" s="1"/>
  <c r="S48" i="1"/>
  <c r="S61" i="1" s="1"/>
  <c r="T48" i="1"/>
  <c r="T61" i="1" s="1"/>
  <c r="U48" i="1"/>
  <c r="U61" i="1" s="1"/>
  <c r="V48" i="1"/>
  <c r="V61" i="1" s="1"/>
  <c r="W48" i="1"/>
  <c r="W61" i="1" s="1"/>
  <c r="X48" i="1"/>
  <c r="X61" i="1" s="1"/>
  <c r="Y48" i="1"/>
  <c r="Y61" i="1" s="1"/>
  <c r="Z48" i="1"/>
  <c r="Z61" i="1" s="1"/>
  <c r="AA48" i="1"/>
  <c r="AA61" i="1" s="1"/>
  <c r="AB48" i="1"/>
  <c r="AB61" i="1" s="1"/>
  <c r="AC48" i="1"/>
  <c r="AC61" i="1" s="1"/>
  <c r="AD48" i="1"/>
  <c r="AD61" i="1" s="1"/>
  <c r="AE48" i="1"/>
  <c r="AE61" i="1" s="1"/>
  <c r="AF48" i="1"/>
  <c r="AF61" i="1" s="1"/>
  <c r="AG48" i="1"/>
  <c r="AG61" i="1" s="1"/>
  <c r="AH48" i="1"/>
  <c r="AH61" i="1" s="1"/>
  <c r="AI48" i="1"/>
  <c r="AI61" i="1" s="1"/>
  <c r="AJ48" i="1"/>
  <c r="AJ61" i="1" s="1"/>
  <c r="AK48" i="1"/>
  <c r="AK61" i="1" s="1"/>
  <c r="AL48" i="1"/>
  <c r="AL61" i="1" s="1"/>
  <c r="AM48" i="1"/>
  <c r="AM61" i="1" s="1"/>
  <c r="AN48" i="1"/>
  <c r="AN61" i="1" s="1"/>
  <c r="AO48" i="1"/>
  <c r="AO61" i="1" s="1"/>
  <c r="AP48" i="1"/>
  <c r="AP61" i="1" s="1"/>
  <c r="AQ48" i="1"/>
  <c r="AQ61" i="1" s="1"/>
  <c r="AR48" i="1"/>
  <c r="AR61" i="1" s="1"/>
  <c r="AS48" i="1"/>
  <c r="AS61" i="1" s="1"/>
  <c r="AT48" i="1"/>
  <c r="AT61" i="1" s="1"/>
  <c r="AU48" i="1"/>
  <c r="AU61" i="1" s="1"/>
  <c r="AV48" i="1"/>
  <c r="AV61" i="1" s="1"/>
  <c r="AW48" i="1"/>
  <c r="AW61" i="1" s="1"/>
  <c r="AX48" i="1"/>
  <c r="AX61" i="1" s="1"/>
  <c r="AY48" i="1"/>
  <c r="AY61" i="1" s="1"/>
  <c r="AZ48" i="1"/>
  <c r="AZ61" i="1" s="1"/>
  <c r="BA48" i="1"/>
  <c r="BA61" i="1" s="1"/>
  <c r="C49" i="1"/>
  <c r="C62" i="1" s="1"/>
  <c r="D49" i="1"/>
  <c r="D62" i="1" s="1"/>
  <c r="E49" i="1"/>
  <c r="E62" i="1" s="1"/>
  <c r="F49" i="1"/>
  <c r="F62" i="1" s="1"/>
  <c r="G49" i="1"/>
  <c r="G62" i="1" s="1"/>
  <c r="H49" i="1"/>
  <c r="H62" i="1" s="1"/>
  <c r="I49" i="1"/>
  <c r="I62" i="1" s="1"/>
  <c r="J49" i="1"/>
  <c r="J62" i="1" s="1"/>
  <c r="K49" i="1"/>
  <c r="K62" i="1" s="1"/>
  <c r="L49" i="1"/>
  <c r="L62" i="1" s="1"/>
  <c r="M49" i="1"/>
  <c r="M62" i="1" s="1"/>
  <c r="N49" i="1"/>
  <c r="N62" i="1" s="1"/>
  <c r="O49" i="1"/>
  <c r="O62" i="1" s="1"/>
  <c r="P49" i="1"/>
  <c r="P62" i="1" s="1"/>
  <c r="Q49" i="1"/>
  <c r="Q62" i="1" s="1"/>
  <c r="R49" i="1"/>
  <c r="R62" i="1" s="1"/>
  <c r="S49" i="1"/>
  <c r="S62" i="1" s="1"/>
  <c r="T49" i="1"/>
  <c r="T62" i="1" s="1"/>
  <c r="U49" i="1"/>
  <c r="U62" i="1" s="1"/>
  <c r="V49" i="1"/>
  <c r="V62" i="1" s="1"/>
  <c r="W49" i="1"/>
  <c r="W62" i="1" s="1"/>
  <c r="X49" i="1"/>
  <c r="X62" i="1" s="1"/>
  <c r="Y49" i="1"/>
  <c r="Y62" i="1" s="1"/>
  <c r="Z49" i="1"/>
  <c r="Z62" i="1" s="1"/>
  <c r="AA49" i="1"/>
  <c r="AA62" i="1" s="1"/>
  <c r="AB49" i="1"/>
  <c r="AB62" i="1" s="1"/>
  <c r="AC49" i="1"/>
  <c r="AC62" i="1" s="1"/>
  <c r="AD49" i="1"/>
  <c r="AD62" i="1" s="1"/>
  <c r="AE49" i="1"/>
  <c r="AE62" i="1" s="1"/>
  <c r="AF49" i="1"/>
  <c r="AF62" i="1" s="1"/>
  <c r="AG49" i="1"/>
  <c r="AG62" i="1" s="1"/>
  <c r="AH49" i="1"/>
  <c r="AH62" i="1" s="1"/>
  <c r="AI49" i="1"/>
  <c r="AI62" i="1" s="1"/>
  <c r="AJ49" i="1"/>
  <c r="AJ62" i="1" s="1"/>
  <c r="AK49" i="1"/>
  <c r="AK62" i="1" s="1"/>
  <c r="AL49" i="1"/>
  <c r="AL62" i="1" s="1"/>
  <c r="AM49" i="1"/>
  <c r="AM62" i="1" s="1"/>
  <c r="AN49" i="1"/>
  <c r="AN62" i="1" s="1"/>
  <c r="AO49" i="1"/>
  <c r="AO62" i="1" s="1"/>
  <c r="AP49" i="1"/>
  <c r="AP62" i="1" s="1"/>
  <c r="AQ49" i="1"/>
  <c r="AQ62" i="1" s="1"/>
  <c r="AR49" i="1"/>
  <c r="AR62" i="1" s="1"/>
  <c r="AS49" i="1"/>
  <c r="AS62" i="1" s="1"/>
  <c r="AT49" i="1"/>
  <c r="AT62" i="1" s="1"/>
  <c r="AU49" i="1"/>
  <c r="AU62" i="1" s="1"/>
  <c r="AV49" i="1"/>
  <c r="AV62" i="1" s="1"/>
  <c r="AW49" i="1"/>
  <c r="AW62" i="1" s="1"/>
  <c r="AX49" i="1"/>
  <c r="AX62" i="1" s="1"/>
  <c r="AY49" i="1"/>
  <c r="AY62" i="1" s="1"/>
  <c r="AZ49" i="1"/>
  <c r="AZ62" i="1" s="1"/>
  <c r="BA49" i="1"/>
  <c r="BA62" i="1" s="1"/>
  <c r="C50" i="1"/>
  <c r="C63" i="1" s="1"/>
  <c r="D50" i="1"/>
  <c r="D63" i="1" s="1"/>
  <c r="E50" i="1"/>
  <c r="E63" i="1" s="1"/>
  <c r="F50" i="1"/>
  <c r="F63" i="1" s="1"/>
  <c r="G50" i="1"/>
  <c r="G63" i="1" s="1"/>
  <c r="H50" i="1"/>
  <c r="H63" i="1" s="1"/>
  <c r="I50" i="1"/>
  <c r="I63" i="1" s="1"/>
  <c r="J50" i="1"/>
  <c r="J63" i="1" s="1"/>
  <c r="K50" i="1"/>
  <c r="K63" i="1" s="1"/>
  <c r="L50" i="1"/>
  <c r="L63" i="1" s="1"/>
  <c r="M50" i="1"/>
  <c r="M63" i="1" s="1"/>
  <c r="N50" i="1"/>
  <c r="N63" i="1" s="1"/>
  <c r="O50" i="1"/>
  <c r="O63" i="1" s="1"/>
  <c r="P50" i="1"/>
  <c r="P63" i="1" s="1"/>
  <c r="Q50" i="1"/>
  <c r="Q63" i="1" s="1"/>
  <c r="R50" i="1"/>
  <c r="R63" i="1" s="1"/>
  <c r="S50" i="1"/>
  <c r="S63" i="1" s="1"/>
  <c r="T50" i="1"/>
  <c r="T63" i="1" s="1"/>
  <c r="U50" i="1"/>
  <c r="U63" i="1" s="1"/>
  <c r="V50" i="1"/>
  <c r="V63" i="1" s="1"/>
  <c r="W50" i="1"/>
  <c r="W63" i="1" s="1"/>
  <c r="X50" i="1"/>
  <c r="X63" i="1" s="1"/>
  <c r="Y50" i="1"/>
  <c r="Y63" i="1" s="1"/>
  <c r="Z50" i="1"/>
  <c r="Z63" i="1" s="1"/>
  <c r="AA50" i="1"/>
  <c r="AA63" i="1" s="1"/>
  <c r="AB50" i="1"/>
  <c r="AB63" i="1" s="1"/>
  <c r="AC50" i="1"/>
  <c r="AC63" i="1" s="1"/>
  <c r="AD50" i="1"/>
  <c r="AD63" i="1" s="1"/>
  <c r="AE50" i="1"/>
  <c r="AE63" i="1" s="1"/>
  <c r="AF50" i="1"/>
  <c r="AF63" i="1" s="1"/>
  <c r="AG50" i="1"/>
  <c r="AG63" i="1" s="1"/>
  <c r="AH50" i="1"/>
  <c r="AH63" i="1" s="1"/>
  <c r="AI50" i="1"/>
  <c r="AI63" i="1" s="1"/>
  <c r="AJ50" i="1"/>
  <c r="AJ63" i="1" s="1"/>
  <c r="AK50" i="1"/>
  <c r="AK63" i="1" s="1"/>
  <c r="AL50" i="1"/>
  <c r="AL63" i="1" s="1"/>
  <c r="AM50" i="1"/>
  <c r="AM63" i="1" s="1"/>
  <c r="AN50" i="1"/>
  <c r="AN63" i="1" s="1"/>
  <c r="AO50" i="1"/>
  <c r="AO63" i="1" s="1"/>
  <c r="AP50" i="1"/>
  <c r="AP63" i="1" s="1"/>
  <c r="AQ50" i="1"/>
  <c r="AQ63" i="1" s="1"/>
  <c r="AR50" i="1"/>
  <c r="AR63" i="1" s="1"/>
  <c r="AS50" i="1"/>
  <c r="AS63" i="1" s="1"/>
  <c r="AT50" i="1"/>
  <c r="AT63" i="1" s="1"/>
  <c r="AU50" i="1"/>
  <c r="AU63" i="1" s="1"/>
  <c r="AV50" i="1"/>
  <c r="AV63" i="1" s="1"/>
  <c r="AW50" i="1"/>
  <c r="AW63" i="1" s="1"/>
  <c r="AX50" i="1"/>
  <c r="AX63" i="1" s="1"/>
  <c r="AY50" i="1"/>
  <c r="AY63" i="1" s="1"/>
  <c r="AZ50" i="1"/>
  <c r="AZ63" i="1" s="1"/>
  <c r="BA50" i="1"/>
  <c r="BA63" i="1" s="1"/>
  <c r="C51" i="1"/>
  <c r="C64" i="1" s="1"/>
  <c r="D51" i="1"/>
  <c r="D64" i="1" s="1"/>
  <c r="E51" i="1"/>
  <c r="E64" i="1" s="1"/>
  <c r="F51" i="1"/>
  <c r="F64" i="1" s="1"/>
  <c r="G51" i="1"/>
  <c r="G64" i="1" s="1"/>
  <c r="H51" i="1"/>
  <c r="H64" i="1" s="1"/>
  <c r="I51" i="1"/>
  <c r="I64" i="1" s="1"/>
  <c r="J51" i="1"/>
  <c r="J64" i="1" s="1"/>
  <c r="K51" i="1"/>
  <c r="K64" i="1" s="1"/>
  <c r="L51" i="1"/>
  <c r="L64" i="1" s="1"/>
  <c r="M51" i="1"/>
  <c r="M64" i="1" s="1"/>
  <c r="N51" i="1"/>
  <c r="N64" i="1" s="1"/>
  <c r="O51" i="1"/>
  <c r="O64" i="1" s="1"/>
  <c r="P51" i="1"/>
  <c r="P64" i="1" s="1"/>
  <c r="Q51" i="1"/>
  <c r="Q64" i="1" s="1"/>
  <c r="R51" i="1"/>
  <c r="R64" i="1" s="1"/>
  <c r="S51" i="1"/>
  <c r="S64" i="1" s="1"/>
  <c r="T51" i="1"/>
  <c r="T64" i="1" s="1"/>
  <c r="U51" i="1"/>
  <c r="U64" i="1" s="1"/>
  <c r="V51" i="1"/>
  <c r="V64" i="1" s="1"/>
  <c r="W51" i="1"/>
  <c r="W64" i="1" s="1"/>
  <c r="X51" i="1"/>
  <c r="X64" i="1" s="1"/>
  <c r="Y51" i="1"/>
  <c r="Y64" i="1" s="1"/>
  <c r="Z51" i="1"/>
  <c r="Z64" i="1" s="1"/>
  <c r="AA51" i="1"/>
  <c r="AA64" i="1" s="1"/>
  <c r="AB51" i="1"/>
  <c r="AB64" i="1" s="1"/>
  <c r="AC51" i="1"/>
  <c r="AC64" i="1" s="1"/>
  <c r="AD51" i="1"/>
  <c r="AD64" i="1" s="1"/>
  <c r="AE51" i="1"/>
  <c r="AE64" i="1" s="1"/>
  <c r="AF51" i="1"/>
  <c r="AF64" i="1" s="1"/>
  <c r="AG51" i="1"/>
  <c r="AG64" i="1" s="1"/>
  <c r="AH51" i="1"/>
  <c r="AH64" i="1" s="1"/>
  <c r="AI51" i="1"/>
  <c r="AI64" i="1" s="1"/>
  <c r="AJ51" i="1"/>
  <c r="AJ64" i="1" s="1"/>
  <c r="AK51" i="1"/>
  <c r="AK64" i="1" s="1"/>
  <c r="AL51" i="1"/>
  <c r="AL64" i="1" s="1"/>
  <c r="AM51" i="1"/>
  <c r="AM64" i="1" s="1"/>
  <c r="AN51" i="1"/>
  <c r="AN64" i="1" s="1"/>
  <c r="AO51" i="1"/>
  <c r="AO64" i="1" s="1"/>
  <c r="AP51" i="1"/>
  <c r="AP64" i="1" s="1"/>
  <c r="AQ51" i="1"/>
  <c r="AQ64" i="1" s="1"/>
  <c r="AR51" i="1"/>
  <c r="AR64" i="1" s="1"/>
  <c r="AS51" i="1"/>
  <c r="AS64" i="1" s="1"/>
  <c r="AT51" i="1"/>
  <c r="AT64" i="1" s="1"/>
  <c r="AU51" i="1"/>
  <c r="AU64" i="1" s="1"/>
  <c r="AV51" i="1"/>
  <c r="AV64" i="1" s="1"/>
  <c r="AW51" i="1"/>
  <c r="AW64" i="1" s="1"/>
  <c r="AX51" i="1"/>
  <c r="AX64" i="1" s="1"/>
  <c r="AY51" i="1"/>
  <c r="AY64" i="1" s="1"/>
  <c r="AZ51" i="1"/>
  <c r="AZ64" i="1" s="1"/>
  <c r="BA51" i="1"/>
  <c r="BA64" i="1" s="1"/>
  <c r="C52" i="1"/>
  <c r="C65" i="1" s="1"/>
  <c r="D52" i="1"/>
  <c r="D65" i="1" s="1"/>
  <c r="E52" i="1"/>
  <c r="E65" i="1" s="1"/>
  <c r="F52" i="1"/>
  <c r="F65" i="1" s="1"/>
  <c r="G52" i="1"/>
  <c r="G65" i="1" s="1"/>
  <c r="H52" i="1"/>
  <c r="H65" i="1" s="1"/>
  <c r="I52" i="1"/>
  <c r="I65" i="1" s="1"/>
  <c r="J52" i="1"/>
  <c r="J65" i="1" s="1"/>
  <c r="K52" i="1"/>
  <c r="K65" i="1" s="1"/>
  <c r="L52" i="1"/>
  <c r="L65" i="1" s="1"/>
  <c r="M52" i="1"/>
  <c r="M65" i="1" s="1"/>
  <c r="N52" i="1"/>
  <c r="N65" i="1" s="1"/>
  <c r="O52" i="1"/>
  <c r="O65" i="1" s="1"/>
  <c r="P52" i="1"/>
  <c r="P65" i="1" s="1"/>
  <c r="Q52" i="1"/>
  <c r="Q65" i="1" s="1"/>
  <c r="R52" i="1"/>
  <c r="R65" i="1" s="1"/>
  <c r="S52" i="1"/>
  <c r="S65" i="1" s="1"/>
  <c r="T52" i="1"/>
  <c r="T65" i="1" s="1"/>
  <c r="U52" i="1"/>
  <c r="U65" i="1" s="1"/>
  <c r="V52" i="1"/>
  <c r="V65" i="1" s="1"/>
  <c r="W52" i="1"/>
  <c r="W65" i="1" s="1"/>
  <c r="X52" i="1"/>
  <c r="X65" i="1" s="1"/>
  <c r="Y52" i="1"/>
  <c r="Y65" i="1" s="1"/>
  <c r="Z52" i="1"/>
  <c r="Z65" i="1" s="1"/>
  <c r="AA52" i="1"/>
  <c r="AA65" i="1" s="1"/>
  <c r="AB52" i="1"/>
  <c r="AB65" i="1" s="1"/>
  <c r="AC52" i="1"/>
  <c r="AC65" i="1" s="1"/>
  <c r="AD52" i="1"/>
  <c r="AD65" i="1" s="1"/>
  <c r="AE52" i="1"/>
  <c r="AE65" i="1" s="1"/>
  <c r="AF52" i="1"/>
  <c r="AF65" i="1" s="1"/>
  <c r="AG52" i="1"/>
  <c r="AG65" i="1" s="1"/>
  <c r="AH52" i="1"/>
  <c r="AH65" i="1" s="1"/>
  <c r="AI52" i="1"/>
  <c r="AI65" i="1" s="1"/>
  <c r="AJ52" i="1"/>
  <c r="AJ65" i="1" s="1"/>
  <c r="AK52" i="1"/>
  <c r="AK65" i="1" s="1"/>
  <c r="AL52" i="1"/>
  <c r="AL65" i="1" s="1"/>
  <c r="AM52" i="1"/>
  <c r="AM65" i="1" s="1"/>
  <c r="AN52" i="1"/>
  <c r="AN65" i="1" s="1"/>
  <c r="AO52" i="1"/>
  <c r="AO65" i="1" s="1"/>
  <c r="AP52" i="1"/>
  <c r="AP65" i="1" s="1"/>
  <c r="AQ52" i="1"/>
  <c r="AQ65" i="1" s="1"/>
  <c r="AR52" i="1"/>
  <c r="AR65" i="1" s="1"/>
  <c r="AS52" i="1"/>
  <c r="AS65" i="1" s="1"/>
  <c r="AT52" i="1"/>
  <c r="AT65" i="1" s="1"/>
  <c r="AU52" i="1"/>
  <c r="AU65" i="1" s="1"/>
  <c r="AV52" i="1"/>
  <c r="AV65" i="1" s="1"/>
  <c r="AW52" i="1"/>
  <c r="AW65" i="1" s="1"/>
  <c r="AX52" i="1"/>
  <c r="AX65" i="1" s="1"/>
  <c r="AY52" i="1"/>
  <c r="AY65" i="1" s="1"/>
  <c r="AZ52" i="1"/>
  <c r="AZ65" i="1" s="1"/>
  <c r="BA52" i="1"/>
  <c r="BA65" i="1" s="1"/>
  <c r="C53" i="1"/>
  <c r="C66" i="1" s="1"/>
  <c r="D53" i="1"/>
  <c r="D66" i="1" s="1"/>
  <c r="E53" i="1"/>
  <c r="E66" i="1" s="1"/>
  <c r="F53" i="1"/>
  <c r="F66" i="1" s="1"/>
  <c r="G53" i="1"/>
  <c r="G66" i="1" s="1"/>
  <c r="H53" i="1"/>
  <c r="H66" i="1" s="1"/>
  <c r="I53" i="1"/>
  <c r="I66" i="1" s="1"/>
  <c r="J53" i="1"/>
  <c r="J66" i="1" s="1"/>
  <c r="K53" i="1"/>
  <c r="K66" i="1" s="1"/>
  <c r="L53" i="1"/>
  <c r="L66" i="1" s="1"/>
  <c r="M53" i="1"/>
  <c r="M66" i="1" s="1"/>
  <c r="N53" i="1"/>
  <c r="N66" i="1" s="1"/>
  <c r="O53" i="1"/>
  <c r="O66" i="1" s="1"/>
  <c r="P53" i="1"/>
  <c r="P66" i="1" s="1"/>
  <c r="Q53" i="1"/>
  <c r="Q66" i="1" s="1"/>
  <c r="R53" i="1"/>
  <c r="R66" i="1" s="1"/>
  <c r="S53" i="1"/>
  <c r="S66" i="1" s="1"/>
  <c r="T53" i="1"/>
  <c r="T66" i="1" s="1"/>
  <c r="U53" i="1"/>
  <c r="U66" i="1" s="1"/>
  <c r="V53" i="1"/>
  <c r="V66" i="1" s="1"/>
  <c r="W53" i="1"/>
  <c r="W66" i="1" s="1"/>
  <c r="X53" i="1"/>
  <c r="X66" i="1" s="1"/>
  <c r="Y53" i="1"/>
  <c r="Y66" i="1" s="1"/>
  <c r="Z53" i="1"/>
  <c r="Z66" i="1" s="1"/>
  <c r="AA53" i="1"/>
  <c r="AA66" i="1" s="1"/>
  <c r="AB53" i="1"/>
  <c r="AB66" i="1" s="1"/>
  <c r="AC53" i="1"/>
  <c r="AC66" i="1" s="1"/>
  <c r="AD53" i="1"/>
  <c r="AD66" i="1" s="1"/>
  <c r="AE53" i="1"/>
  <c r="AE66" i="1" s="1"/>
  <c r="AF53" i="1"/>
  <c r="AF66" i="1" s="1"/>
  <c r="AG53" i="1"/>
  <c r="AG66" i="1" s="1"/>
  <c r="AH53" i="1"/>
  <c r="AH66" i="1" s="1"/>
  <c r="AI53" i="1"/>
  <c r="AI66" i="1" s="1"/>
  <c r="AJ53" i="1"/>
  <c r="AJ66" i="1" s="1"/>
  <c r="AK53" i="1"/>
  <c r="AK66" i="1" s="1"/>
  <c r="AL53" i="1"/>
  <c r="AL66" i="1" s="1"/>
  <c r="AM53" i="1"/>
  <c r="AM66" i="1" s="1"/>
  <c r="AN53" i="1"/>
  <c r="AN66" i="1" s="1"/>
  <c r="AO53" i="1"/>
  <c r="AO66" i="1" s="1"/>
  <c r="AP53" i="1"/>
  <c r="AP66" i="1" s="1"/>
  <c r="AQ53" i="1"/>
  <c r="AQ66" i="1" s="1"/>
  <c r="AR53" i="1"/>
  <c r="AR66" i="1" s="1"/>
  <c r="AS53" i="1"/>
  <c r="AS66" i="1" s="1"/>
  <c r="AT53" i="1"/>
  <c r="AT66" i="1" s="1"/>
  <c r="AU53" i="1"/>
  <c r="AU66" i="1" s="1"/>
  <c r="AV53" i="1"/>
  <c r="AV66" i="1" s="1"/>
  <c r="AW53" i="1"/>
  <c r="AW66" i="1" s="1"/>
  <c r="AX53" i="1"/>
  <c r="AX66" i="1" s="1"/>
  <c r="AY53" i="1"/>
  <c r="AY66" i="1" s="1"/>
  <c r="AZ53" i="1"/>
  <c r="AZ66" i="1" s="1"/>
  <c r="BA53" i="1"/>
  <c r="BA66" i="1" s="1"/>
  <c r="C54" i="1"/>
  <c r="C67" i="1" s="1"/>
  <c r="D54" i="1"/>
  <c r="D67" i="1" s="1"/>
  <c r="E54" i="1"/>
  <c r="E67" i="1" s="1"/>
  <c r="F54" i="1"/>
  <c r="F67" i="1" s="1"/>
  <c r="G54" i="1"/>
  <c r="G67" i="1" s="1"/>
  <c r="H54" i="1"/>
  <c r="H67" i="1" s="1"/>
  <c r="I54" i="1"/>
  <c r="I67" i="1" s="1"/>
  <c r="J54" i="1"/>
  <c r="J67" i="1" s="1"/>
  <c r="K54" i="1"/>
  <c r="K67" i="1" s="1"/>
  <c r="L54" i="1"/>
  <c r="L67" i="1" s="1"/>
  <c r="M54" i="1"/>
  <c r="M67" i="1" s="1"/>
  <c r="N54" i="1"/>
  <c r="N67" i="1" s="1"/>
  <c r="O54" i="1"/>
  <c r="O67" i="1" s="1"/>
  <c r="P54" i="1"/>
  <c r="P67" i="1" s="1"/>
  <c r="Q54" i="1"/>
  <c r="Q67" i="1" s="1"/>
  <c r="R54" i="1"/>
  <c r="R67" i="1" s="1"/>
  <c r="S54" i="1"/>
  <c r="S67" i="1" s="1"/>
  <c r="T54" i="1"/>
  <c r="T67" i="1" s="1"/>
  <c r="U54" i="1"/>
  <c r="U67" i="1" s="1"/>
  <c r="V54" i="1"/>
  <c r="V67" i="1" s="1"/>
  <c r="W54" i="1"/>
  <c r="W67" i="1" s="1"/>
  <c r="X54" i="1"/>
  <c r="X67" i="1" s="1"/>
  <c r="Y54" i="1"/>
  <c r="Y67" i="1" s="1"/>
  <c r="Z54" i="1"/>
  <c r="Z67" i="1" s="1"/>
  <c r="AA54" i="1"/>
  <c r="AA67" i="1" s="1"/>
  <c r="AB54" i="1"/>
  <c r="AB67" i="1" s="1"/>
  <c r="AC54" i="1"/>
  <c r="AC67" i="1" s="1"/>
  <c r="AD54" i="1"/>
  <c r="AD67" i="1" s="1"/>
  <c r="AE54" i="1"/>
  <c r="AE67" i="1" s="1"/>
  <c r="AF54" i="1"/>
  <c r="AF67" i="1" s="1"/>
  <c r="AG54" i="1"/>
  <c r="AG67" i="1" s="1"/>
  <c r="AH54" i="1"/>
  <c r="AH67" i="1" s="1"/>
  <c r="AI54" i="1"/>
  <c r="AI67" i="1" s="1"/>
  <c r="AJ54" i="1"/>
  <c r="AJ67" i="1" s="1"/>
  <c r="AK54" i="1"/>
  <c r="AK67" i="1" s="1"/>
  <c r="AL54" i="1"/>
  <c r="AL67" i="1" s="1"/>
  <c r="AM54" i="1"/>
  <c r="AM67" i="1" s="1"/>
  <c r="AN54" i="1"/>
  <c r="AN67" i="1" s="1"/>
  <c r="AO54" i="1"/>
  <c r="AO67" i="1" s="1"/>
  <c r="AP54" i="1"/>
  <c r="AP67" i="1" s="1"/>
  <c r="AQ54" i="1"/>
  <c r="AQ67" i="1" s="1"/>
  <c r="AR54" i="1"/>
  <c r="AR67" i="1" s="1"/>
  <c r="AS54" i="1"/>
  <c r="AS67" i="1" s="1"/>
  <c r="AT54" i="1"/>
  <c r="AT67" i="1" s="1"/>
  <c r="AU54" i="1"/>
  <c r="AU67" i="1" s="1"/>
  <c r="AV54" i="1"/>
  <c r="AV67" i="1" s="1"/>
  <c r="AW54" i="1"/>
  <c r="AW67" i="1" s="1"/>
  <c r="AX54" i="1"/>
  <c r="AX67" i="1" s="1"/>
  <c r="AY54" i="1"/>
  <c r="AY67" i="1" s="1"/>
  <c r="AZ54" i="1"/>
  <c r="AZ67" i="1" s="1"/>
  <c r="BA54" i="1"/>
  <c r="BA67" i="1" s="1"/>
  <c r="C55" i="1"/>
  <c r="C68" i="1" s="1"/>
  <c r="D55" i="1"/>
  <c r="D68" i="1" s="1"/>
  <c r="E55" i="1"/>
  <c r="E68" i="1" s="1"/>
  <c r="F55" i="1"/>
  <c r="F68" i="1" s="1"/>
  <c r="G55" i="1"/>
  <c r="G68" i="1" s="1"/>
  <c r="H55" i="1"/>
  <c r="H68" i="1" s="1"/>
  <c r="I55" i="1"/>
  <c r="I68" i="1" s="1"/>
  <c r="J55" i="1"/>
  <c r="J68" i="1" s="1"/>
  <c r="K55" i="1"/>
  <c r="K68" i="1" s="1"/>
  <c r="L55" i="1"/>
  <c r="L68" i="1" s="1"/>
  <c r="M55" i="1"/>
  <c r="M68" i="1" s="1"/>
  <c r="N55" i="1"/>
  <c r="N68" i="1" s="1"/>
  <c r="O55" i="1"/>
  <c r="O68" i="1" s="1"/>
  <c r="P55" i="1"/>
  <c r="P68" i="1" s="1"/>
  <c r="Q55" i="1"/>
  <c r="Q68" i="1" s="1"/>
  <c r="R55" i="1"/>
  <c r="R68" i="1" s="1"/>
  <c r="S55" i="1"/>
  <c r="S68" i="1" s="1"/>
  <c r="T55" i="1"/>
  <c r="T68" i="1" s="1"/>
  <c r="U55" i="1"/>
  <c r="U68" i="1" s="1"/>
  <c r="V55" i="1"/>
  <c r="V68" i="1" s="1"/>
  <c r="W55" i="1"/>
  <c r="W68" i="1" s="1"/>
  <c r="X55" i="1"/>
  <c r="X68" i="1" s="1"/>
  <c r="Y55" i="1"/>
  <c r="Y68" i="1" s="1"/>
  <c r="Z55" i="1"/>
  <c r="Z68" i="1" s="1"/>
  <c r="AA55" i="1"/>
  <c r="AA68" i="1" s="1"/>
  <c r="AB55" i="1"/>
  <c r="AB68" i="1" s="1"/>
  <c r="AC55" i="1"/>
  <c r="AC68" i="1" s="1"/>
  <c r="AD55" i="1"/>
  <c r="AD68" i="1" s="1"/>
  <c r="AE55" i="1"/>
  <c r="AE68" i="1" s="1"/>
  <c r="AF55" i="1"/>
  <c r="AF68" i="1" s="1"/>
  <c r="AG55" i="1"/>
  <c r="AG68" i="1" s="1"/>
  <c r="AH55" i="1"/>
  <c r="AH68" i="1" s="1"/>
  <c r="AI55" i="1"/>
  <c r="AI68" i="1" s="1"/>
  <c r="AJ55" i="1"/>
  <c r="AJ68" i="1" s="1"/>
  <c r="AK55" i="1"/>
  <c r="AK68" i="1" s="1"/>
  <c r="AL55" i="1"/>
  <c r="AL68" i="1" s="1"/>
  <c r="AM55" i="1"/>
  <c r="AM68" i="1" s="1"/>
  <c r="AN55" i="1"/>
  <c r="AN68" i="1" s="1"/>
  <c r="AO55" i="1"/>
  <c r="AO68" i="1" s="1"/>
  <c r="AP55" i="1"/>
  <c r="AP68" i="1" s="1"/>
  <c r="AQ55" i="1"/>
  <c r="AQ68" i="1" s="1"/>
  <c r="AR55" i="1"/>
  <c r="AR68" i="1" s="1"/>
  <c r="AS55" i="1"/>
  <c r="AS68" i="1" s="1"/>
  <c r="AT55" i="1"/>
  <c r="AT68" i="1" s="1"/>
  <c r="AU55" i="1"/>
  <c r="AU68" i="1" s="1"/>
  <c r="AV55" i="1"/>
  <c r="AV68" i="1" s="1"/>
  <c r="AW55" i="1"/>
  <c r="AW68" i="1" s="1"/>
  <c r="AX55" i="1"/>
  <c r="AX68" i="1" s="1"/>
  <c r="AY55" i="1"/>
  <c r="AY68" i="1" s="1"/>
  <c r="AZ55" i="1"/>
  <c r="AZ68" i="1" s="1"/>
  <c r="BA55" i="1"/>
  <c r="BA68" i="1" s="1"/>
  <c r="AZ90" i="1"/>
  <c r="C96" i="1"/>
  <c r="C90" i="1" s="1"/>
  <c r="D96" i="1"/>
  <c r="D90" i="1" s="1"/>
  <c r="E96" i="1"/>
  <c r="E90" i="1" s="1"/>
  <c r="F96" i="1"/>
  <c r="F90" i="1" s="1"/>
  <c r="G96" i="1"/>
  <c r="G90" i="1" s="1"/>
  <c r="H96" i="1"/>
  <c r="H90" i="1" s="1"/>
  <c r="I96" i="1"/>
  <c r="I90" i="1" s="1"/>
  <c r="J96" i="1"/>
  <c r="J90" i="1" s="1"/>
  <c r="K96" i="1"/>
  <c r="K90" i="1" s="1"/>
  <c r="L96" i="1"/>
  <c r="L90" i="1" s="1"/>
  <c r="M96" i="1"/>
  <c r="M90" i="1" s="1"/>
  <c r="N96" i="1"/>
  <c r="N90" i="1" s="1"/>
  <c r="O96" i="1"/>
  <c r="O90" i="1" s="1"/>
  <c r="P96" i="1"/>
  <c r="P90" i="1" s="1"/>
  <c r="Q96" i="1"/>
  <c r="Q90" i="1" s="1"/>
  <c r="R96" i="1"/>
  <c r="R90" i="1" s="1"/>
  <c r="S96" i="1"/>
  <c r="S90" i="1" s="1"/>
  <c r="T96" i="1"/>
  <c r="T90" i="1" s="1"/>
  <c r="U96" i="1"/>
  <c r="U90" i="1" s="1"/>
  <c r="V96" i="1"/>
  <c r="V90" i="1" s="1"/>
  <c r="W96" i="1"/>
  <c r="W90" i="1" s="1"/>
  <c r="X96" i="1"/>
  <c r="X90" i="1" s="1"/>
  <c r="Y96" i="1"/>
  <c r="Y90" i="1" s="1"/>
  <c r="Z96" i="1"/>
  <c r="Z90" i="1" s="1"/>
  <c r="AA96" i="1"/>
  <c r="AA90" i="1" s="1"/>
  <c r="AB96" i="1"/>
  <c r="AB90" i="1" s="1"/>
  <c r="AC96" i="1"/>
  <c r="AC90" i="1" s="1"/>
  <c r="AD96" i="1"/>
  <c r="AD90" i="1" s="1"/>
  <c r="AE96" i="1"/>
  <c r="AE90" i="1" s="1"/>
  <c r="AF96" i="1"/>
  <c r="AF90" i="1" s="1"/>
  <c r="AG96" i="1"/>
  <c r="AG90" i="1" s="1"/>
  <c r="AH96" i="1"/>
  <c r="AH90" i="1" s="1"/>
  <c r="AI96" i="1"/>
  <c r="AI90" i="1" s="1"/>
  <c r="AJ96" i="1"/>
  <c r="AJ90" i="1" s="1"/>
  <c r="AK96" i="1"/>
  <c r="AK90" i="1" s="1"/>
  <c r="AL96" i="1"/>
  <c r="AL90" i="1" s="1"/>
  <c r="AM96" i="1"/>
  <c r="AM90" i="1" s="1"/>
  <c r="AN96" i="1"/>
  <c r="AN90" i="1" s="1"/>
  <c r="AO96" i="1"/>
  <c r="AO90" i="1" s="1"/>
  <c r="AP90" i="1"/>
  <c r="AQ90" i="1"/>
  <c r="AR90" i="1"/>
  <c r="AS90" i="1"/>
  <c r="AT90" i="1"/>
  <c r="AU90" i="1"/>
  <c r="AV90" i="1"/>
  <c r="AW90" i="1"/>
  <c r="AX90" i="1"/>
  <c r="AY90" i="1"/>
  <c r="BA90" i="1"/>
  <c r="B96" i="1"/>
  <c r="B90" i="1" s="1"/>
  <c r="H63" i="6" l="1"/>
  <c r="H71" i="6" s="1"/>
  <c r="H74" i="6" s="1"/>
  <c r="AA63" i="6"/>
  <c r="AA71" i="6" s="1"/>
  <c r="AA74" i="6" s="1"/>
  <c r="J64" i="6"/>
  <c r="J63" i="6"/>
  <c r="Z63" i="6"/>
  <c r="Z64" i="6"/>
  <c r="AP63" i="6"/>
  <c r="AP64" i="6"/>
  <c r="N63" i="6"/>
  <c r="N64" i="6"/>
  <c r="AD64" i="6"/>
  <c r="AD63" i="6"/>
  <c r="AV64" i="6"/>
  <c r="AV63" i="6"/>
  <c r="X63" i="6"/>
  <c r="X64" i="6"/>
  <c r="V64" i="6"/>
  <c r="V63" i="6"/>
  <c r="AT63" i="6"/>
  <c r="AT64" i="6"/>
  <c r="R63" i="6"/>
  <c r="AH63" i="6"/>
  <c r="AH64" i="6"/>
  <c r="AY64" i="6"/>
  <c r="AY63" i="6"/>
  <c r="D63" i="6"/>
  <c r="D64" i="6"/>
  <c r="T63" i="6"/>
  <c r="T64" i="6"/>
  <c r="AJ63" i="6"/>
  <c r="AJ64" i="6"/>
  <c r="H64" i="6"/>
  <c r="AN64" i="6"/>
  <c r="AN63" i="6"/>
  <c r="AL64" i="6"/>
  <c r="AL63" i="6"/>
  <c r="I64" i="6"/>
  <c r="I63" i="6"/>
  <c r="Y64" i="6"/>
  <c r="Y63" i="6"/>
  <c r="AO64" i="6"/>
  <c r="AO63" i="6"/>
  <c r="AM63" i="6"/>
  <c r="AX63" i="6"/>
  <c r="AX64" i="6"/>
  <c r="R64" i="6"/>
  <c r="AF64" i="6"/>
  <c r="AF63" i="6"/>
  <c r="F64" i="6"/>
  <c r="F63" i="6"/>
  <c r="Q64" i="6"/>
  <c r="Q63" i="6"/>
  <c r="AG64" i="6"/>
  <c r="AG63" i="6"/>
  <c r="AW64" i="6"/>
  <c r="AW63" i="6"/>
  <c r="G63" i="6"/>
  <c r="G64" i="6"/>
  <c r="W64" i="6"/>
  <c r="W63" i="6"/>
  <c r="C63" i="6"/>
  <c r="C64" i="6"/>
  <c r="K64" i="6"/>
  <c r="K63" i="6"/>
  <c r="S64" i="6"/>
  <c r="S63" i="6"/>
  <c r="AA64" i="6"/>
  <c r="AI63" i="6"/>
  <c r="AI64" i="6"/>
  <c r="AQ64" i="6"/>
  <c r="AQ63" i="6"/>
  <c r="L63" i="6"/>
  <c r="L64" i="6"/>
  <c r="AB63" i="6"/>
  <c r="AB64" i="6"/>
  <c r="AR64" i="6"/>
  <c r="AR63" i="6"/>
  <c r="AM64" i="6"/>
  <c r="P64" i="6"/>
  <c r="P63" i="6"/>
  <c r="AZ64" i="6"/>
  <c r="AZ63" i="6"/>
  <c r="AU63" i="6"/>
  <c r="AU64" i="6"/>
  <c r="E63" i="6"/>
  <c r="E64" i="6"/>
  <c r="M63" i="6"/>
  <c r="M64" i="6"/>
  <c r="U63" i="6"/>
  <c r="U64" i="6"/>
  <c r="AC63" i="6"/>
  <c r="AC64" i="6"/>
  <c r="AK63" i="6"/>
  <c r="AK64" i="6"/>
  <c r="O63" i="6"/>
  <c r="O64" i="6"/>
  <c r="AE63" i="6"/>
  <c r="AE64" i="6"/>
  <c r="AS63" i="6"/>
  <c r="AS64" i="6"/>
  <c r="BA63" i="6"/>
  <c r="BA64" i="6"/>
  <c r="AN73" i="1"/>
  <c r="AN72" i="1"/>
  <c r="H73" i="1"/>
  <c r="H72" i="1"/>
  <c r="X73" i="1"/>
  <c r="X72" i="1"/>
  <c r="AO72" i="1"/>
  <c r="AO73" i="1"/>
  <c r="Y73" i="1"/>
  <c r="Y72" i="1"/>
  <c r="AH73" i="1"/>
  <c r="AH72" i="1"/>
  <c r="I72" i="1"/>
  <c r="I73" i="1"/>
  <c r="AS73" i="1"/>
  <c r="AS72" i="1"/>
  <c r="M73" i="1"/>
  <c r="M72" i="1"/>
  <c r="AZ73" i="1"/>
  <c r="AZ72" i="1"/>
  <c r="AV72" i="1"/>
  <c r="AV73" i="1"/>
  <c r="AR73" i="1"/>
  <c r="AR72" i="1"/>
  <c r="AJ73" i="1"/>
  <c r="AJ72" i="1"/>
  <c r="AF73" i="1"/>
  <c r="AF72" i="1"/>
  <c r="AB73" i="1"/>
  <c r="AB72" i="1"/>
  <c r="T73" i="1"/>
  <c r="T72" i="1"/>
  <c r="P73" i="1"/>
  <c r="P72" i="1"/>
  <c r="L73" i="1"/>
  <c r="L72" i="1"/>
  <c r="D73" i="1"/>
  <c r="D72" i="1"/>
  <c r="AY72" i="1"/>
  <c r="AY80" i="1" s="1"/>
  <c r="AY83" i="1" s="1"/>
  <c r="AY73" i="1"/>
  <c r="AU72" i="1"/>
  <c r="AU80" i="1" s="1"/>
  <c r="AU83" i="1" s="1"/>
  <c r="AU73" i="1"/>
  <c r="AQ72" i="1"/>
  <c r="AQ80" i="1" s="1"/>
  <c r="AQ83" i="1" s="1"/>
  <c r="AQ73" i="1"/>
  <c r="AM72" i="1"/>
  <c r="AM80" i="1" s="1"/>
  <c r="AM83" i="1" s="1"/>
  <c r="AM73" i="1"/>
  <c r="AI72" i="1"/>
  <c r="AI80" i="1" s="1"/>
  <c r="AI83" i="1" s="1"/>
  <c r="AI73" i="1"/>
  <c r="AE72" i="1"/>
  <c r="AE80" i="1" s="1"/>
  <c r="AE83" i="1" s="1"/>
  <c r="AE73" i="1"/>
  <c r="AA72" i="1"/>
  <c r="AA80" i="1" s="1"/>
  <c r="AA83" i="1" s="1"/>
  <c r="AA73" i="1"/>
  <c r="W72" i="1"/>
  <c r="W80" i="1" s="1"/>
  <c r="W83" i="1" s="1"/>
  <c r="W73" i="1"/>
  <c r="S72" i="1"/>
  <c r="S80" i="1" s="1"/>
  <c r="S83" i="1" s="1"/>
  <c r="S73" i="1"/>
  <c r="O72" i="1"/>
  <c r="O80" i="1" s="1"/>
  <c r="O83" i="1" s="1"/>
  <c r="O73" i="1"/>
  <c r="K72" i="1"/>
  <c r="K80" i="1" s="1"/>
  <c r="K83" i="1" s="1"/>
  <c r="K73" i="1"/>
  <c r="G72" i="1"/>
  <c r="G80" i="1" s="1"/>
  <c r="G83" i="1" s="1"/>
  <c r="G73" i="1"/>
  <c r="C72" i="1"/>
  <c r="C73" i="1"/>
  <c r="AX73" i="1"/>
  <c r="AX72" i="1"/>
  <c r="AC72" i="1"/>
  <c r="AC73" i="1"/>
  <c r="R73" i="1"/>
  <c r="R72" i="1"/>
  <c r="AT73" i="1"/>
  <c r="AT72" i="1"/>
  <c r="AP73" i="1"/>
  <c r="AP72" i="1"/>
  <c r="AD73" i="1"/>
  <c r="AD72" i="1"/>
  <c r="Z73" i="1"/>
  <c r="Z72" i="1"/>
  <c r="N73" i="1"/>
  <c r="N72" i="1"/>
  <c r="J73" i="1"/>
  <c r="J72" i="1"/>
  <c r="AW72" i="1"/>
  <c r="AW73" i="1"/>
  <c r="AL73" i="1"/>
  <c r="AL72" i="1"/>
  <c r="AG73" i="1"/>
  <c r="AG72" i="1"/>
  <c r="V73" i="1"/>
  <c r="V72" i="1"/>
  <c r="Q73" i="1"/>
  <c r="Q72" i="1"/>
  <c r="F73" i="1"/>
  <c r="F72" i="1"/>
  <c r="BA72" i="1"/>
  <c r="BA73" i="1"/>
  <c r="AK72" i="1"/>
  <c r="AK73" i="1"/>
  <c r="U72" i="1"/>
  <c r="U73" i="1"/>
  <c r="E73" i="1"/>
  <c r="E72" i="1"/>
  <c r="C80" i="1"/>
  <c r="C83" i="1" s="1"/>
  <c r="B68" i="1"/>
  <c r="H66" i="6" l="1"/>
  <c r="H72" i="6" s="1"/>
  <c r="H75" i="6" s="1"/>
  <c r="H86" i="6" s="1"/>
  <c r="AA66" i="6"/>
  <c r="AA72" i="6" s="1"/>
  <c r="AA75" i="6" s="1"/>
  <c r="AA86" i="6" s="1"/>
  <c r="AI71" i="6"/>
  <c r="AI74" i="6" s="1"/>
  <c r="AI66" i="6"/>
  <c r="AI72" i="6" s="1"/>
  <c r="AI75" i="6" s="1"/>
  <c r="AI86" i="6" s="1"/>
  <c r="AI65" i="6"/>
  <c r="AI70" i="6" s="1"/>
  <c r="AI73" i="6" s="1"/>
  <c r="AX66" i="6"/>
  <c r="AX72" i="6" s="1"/>
  <c r="AX75" i="6" s="1"/>
  <c r="AX71" i="6"/>
  <c r="AX74" i="6" s="1"/>
  <c r="AX65" i="6"/>
  <c r="AX70" i="6" s="1"/>
  <c r="AX73" i="6" s="1"/>
  <c r="T65" i="6"/>
  <c r="T70" i="6" s="1"/>
  <c r="T73" i="6" s="1"/>
  <c r="T66" i="6"/>
  <c r="T72" i="6" s="1"/>
  <c r="T75" i="6" s="1"/>
  <c r="T71" i="6"/>
  <c r="T74" i="6" s="1"/>
  <c r="N71" i="6"/>
  <c r="N74" i="6" s="1"/>
  <c r="N66" i="6"/>
  <c r="N72" i="6" s="1"/>
  <c r="N75" i="6" s="1"/>
  <c r="N65" i="6"/>
  <c r="N70" i="6" s="1"/>
  <c r="N73" i="6" s="1"/>
  <c r="AS65" i="6"/>
  <c r="AS70" i="6" s="1"/>
  <c r="AS73" i="6" s="1"/>
  <c r="AS71" i="6"/>
  <c r="AS74" i="6" s="1"/>
  <c r="AS66" i="6"/>
  <c r="AS72" i="6" s="1"/>
  <c r="AS75" i="6" s="1"/>
  <c r="AA65" i="6"/>
  <c r="AA70" i="6" s="1"/>
  <c r="AA73" i="6" s="1"/>
  <c r="AZ66" i="6"/>
  <c r="AZ72" i="6" s="1"/>
  <c r="AZ75" i="6" s="1"/>
  <c r="AZ65" i="6"/>
  <c r="AZ70" i="6" s="1"/>
  <c r="AZ73" i="6" s="1"/>
  <c r="AZ71" i="6"/>
  <c r="AZ74" i="6" s="1"/>
  <c r="AB71" i="6"/>
  <c r="AB74" i="6" s="1"/>
  <c r="AB66" i="6"/>
  <c r="AB72" i="6" s="1"/>
  <c r="AB75" i="6" s="1"/>
  <c r="AB86" i="6" s="1"/>
  <c r="AB65" i="6"/>
  <c r="AB70" i="6" s="1"/>
  <c r="AB73" i="6" s="1"/>
  <c r="S71" i="6"/>
  <c r="S74" i="6" s="1"/>
  <c r="S65" i="6"/>
  <c r="S70" i="6" s="1"/>
  <c r="S73" i="6" s="1"/>
  <c r="S66" i="6"/>
  <c r="S72" i="6" s="1"/>
  <c r="S75" i="6" s="1"/>
  <c r="F71" i="6"/>
  <c r="F74" i="6" s="1"/>
  <c r="F66" i="6"/>
  <c r="F72" i="6" s="1"/>
  <c r="F75" i="6" s="1"/>
  <c r="F65" i="6"/>
  <c r="F70" i="6" s="1"/>
  <c r="F73" i="6" s="1"/>
  <c r="AO71" i="6"/>
  <c r="AO74" i="6" s="1"/>
  <c r="AO66" i="6"/>
  <c r="AO72" i="6" s="1"/>
  <c r="AO75" i="6" s="1"/>
  <c r="AO86" i="6" s="1"/>
  <c r="AO65" i="6"/>
  <c r="AO70" i="6" s="1"/>
  <c r="AO73" i="6" s="1"/>
  <c r="AN71" i="6"/>
  <c r="AN74" i="6" s="1"/>
  <c r="AN66" i="6"/>
  <c r="AN72" i="6" s="1"/>
  <c r="AN75" i="6" s="1"/>
  <c r="AN65" i="6"/>
  <c r="AN70" i="6" s="1"/>
  <c r="AN73" i="6" s="1"/>
  <c r="D71" i="6"/>
  <c r="D74" i="6" s="1"/>
  <c r="D66" i="6"/>
  <c r="D72" i="6" s="1"/>
  <c r="D75" i="6" s="1"/>
  <c r="D86" i="6" s="1"/>
  <c r="D65" i="6"/>
  <c r="D70" i="6" s="1"/>
  <c r="D73" i="6" s="1"/>
  <c r="H65" i="6"/>
  <c r="H70" i="6" s="1"/>
  <c r="H73" i="6" s="1"/>
  <c r="AE71" i="6"/>
  <c r="AE74" i="6" s="1"/>
  <c r="AE66" i="6"/>
  <c r="AE72" i="6" s="1"/>
  <c r="AE75" i="6" s="1"/>
  <c r="AE65" i="6"/>
  <c r="AE70" i="6" s="1"/>
  <c r="AE73" i="6" s="1"/>
  <c r="U71" i="6"/>
  <c r="U74" i="6" s="1"/>
  <c r="U65" i="6"/>
  <c r="U70" i="6" s="1"/>
  <c r="U73" i="6" s="1"/>
  <c r="U66" i="6"/>
  <c r="U72" i="6" s="1"/>
  <c r="U75" i="6" s="1"/>
  <c r="U86" i="6" s="1"/>
  <c r="G71" i="6"/>
  <c r="G74" i="6" s="1"/>
  <c r="G66" i="6"/>
  <c r="G72" i="6" s="1"/>
  <c r="G75" i="6" s="1"/>
  <c r="G65" i="6"/>
  <c r="G70" i="6" s="1"/>
  <c r="G73" i="6" s="1"/>
  <c r="AY71" i="6"/>
  <c r="AY74" i="6" s="1"/>
  <c r="AY65" i="6"/>
  <c r="AY70" i="6" s="1"/>
  <c r="AY73" i="6" s="1"/>
  <c r="AY66" i="6"/>
  <c r="AY72" i="6" s="1"/>
  <c r="AY75" i="6" s="1"/>
  <c r="AT71" i="6"/>
  <c r="AT74" i="6" s="1"/>
  <c r="AT66" i="6"/>
  <c r="AT72" i="6" s="1"/>
  <c r="AT75" i="6" s="1"/>
  <c r="AT86" i="6" s="1"/>
  <c r="AT65" i="6"/>
  <c r="AT70" i="6" s="1"/>
  <c r="AT73" i="6" s="1"/>
  <c r="Q71" i="6"/>
  <c r="Q74" i="6" s="1"/>
  <c r="Q66" i="6"/>
  <c r="Q72" i="6" s="1"/>
  <c r="Q75" i="6" s="1"/>
  <c r="Q65" i="6"/>
  <c r="Q70" i="6" s="1"/>
  <c r="Q73" i="6" s="1"/>
  <c r="AL66" i="6"/>
  <c r="AL72" i="6" s="1"/>
  <c r="AL75" i="6" s="1"/>
  <c r="AL65" i="6"/>
  <c r="AL70" i="6" s="1"/>
  <c r="AL73" i="6" s="1"/>
  <c r="AL71" i="6"/>
  <c r="AL74" i="6" s="1"/>
  <c r="AV71" i="6"/>
  <c r="AV74" i="6" s="1"/>
  <c r="AV66" i="6"/>
  <c r="AV72" i="6" s="1"/>
  <c r="AV75" i="6" s="1"/>
  <c r="AV86" i="6" s="1"/>
  <c r="AV65" i="6"/>
  <c r="AV70" i="6" s="1"/>
  <c r="AV73" i="6" s="1"/>
  <c r="AU71" i="6"/>
  <c r="AU74" i="6" s="1"/>
  <c r="AU66" i="6"/>
  <c r="AU72" i="6" s="1"/>
  <c r="AU75" i="6" s="1"/>
  <c r="AU65" i="6"/>
  <c r="AU70" i="6" s="1"/>
  <c r="AU73" i="6" s="1"/>
  <c r="L71" i="6"/>
  <c r="L74" i="6" s="1"/>
  <c r="L65" i="6"/>
  <c r="L70" i="6" s="1"/>
  <c r="L73" i="6" s="1"/>
  <c r="L66" i="6"/>
  <c r="L72" i="6" s="1"/>
  <c r="L75" i="6" s="1"/>
  <c r="L86" i="6" s="1"/>
  <c r="AW71" i="6"/>
  <c r="AW74" i="6" s="1"/>
  <c r="AW66" i="6"/>
  <c r="AW72" i="6" s="1"/>
  <c r="AW75" i="6" s="1"/>
  <c r="AW65" i="6"/>
  <c r="AW70" i="6" s="1"/>
  <c r="AW73" i="6" s="1"/>
  <c r="Y71" i="6"/>
  <c r="Y74" i="6" s="1"/>
  <c r="Y66" i="6"/>
  <c r="Y72" i="6" s="1"/>
  <c r="Y75" i="6" s="1"/>
  <c r="Y86" i="6" s="1"/>
  <c r="Y65" i="6"/>
  <c r="Y70" i="6" s="1"/>
  <c r="Y73" i="6" s="1"/>
  <c r="V66" i="6"/>
  <c r="V72" i="6" s="1"/>
  <c r="V75" i="6" s="1"/>
  <c r="V65" i="6"/>
  <c r="V70" i="6" s="1"/>
  <c r="V73" i="6" s="1"/>
  <c r="V71" i="6"/>
  <c r="V74" i="6" s="1"/>
  <c r="O71" i="6"/>
  <c r="O74" i="6" s="1"/>
  <c r="O66" i="6"/>
  <c r="O72" i="6" s="1"/>
  <c r="O75" i="6" s="1"/>
  <c r="O65" i="6"/>
  <c r="O70" i="6" s="1"/>
  <c r="O73" i="6" s="1"/>
  <c r="AQ66" i="6"/>
  <c r="AQ72" i="6" s="1"/>
  <c r="AQ75" i="6" s="1"/>
  <c r="AQ71" i="6"/>
  <c r="AQ74" i="6" s="1"/>
  <c r="AQ65" i="6"/>
  <c r="AQ70" i="6" s="1"/>
  <c r="AQ73" i="6" s="1"/>
  <c r="AD66" i="6"/>
  <c r="AD72" i="6" s="1"/>
  <c r="AD75" i="6" s="1"/>
  <c r="AD65" i="6"/>
  <c r="AD70" i="6" s="1"/>
  <c r="AD73" i="6" s="1"/>
  <c r="AD71" i="6"/>
  <c r="AD74" i="6" s="1"/>
  <c r="AG71" i="6"/>
  <c r="AG74" i="6" s="1"/>
  <c r="AG66" i="6"/>
  <c r="AG72" i="6" s="1"/>
  <c r="AG75" i="6" s="1"/>
  <c r="AG65" i="6"/>
  <c r="AG70" i="6" s="1"/>
  <c r="AG73" i="6" s="1"/>
  <c r="I71" i="6"/>
  <c r="I74" i="6" s="1"/>
  <c r="I65" i="6"/>
  <c r="I70" i="6" s="1"/>
  <c r="I73" i="6" s="1"/>
  <c r="I66" i="6"/>
  <c r="I72" i="6" s="1"/>
  <c r="I75" i="6" s="1"/>
  <c r="I86" i="6" s="1"/>
  <c r="AJ66" i="6"/>
  <c r="AJ72" i="6" s="1"/>
  <c r="AJ75" i="6" s="1"/>
  <c r="AJ71" i="6"/>
  <c r="AJ74" i="6" s="1"/>
  <c r="AJ65" i="6"/>
  <c r="AJ70" i="6" s="1"/>
  <c r="AJ73" i="6" s="1"/>
  <c r="AH71" i="6"/>
  <c r="AH74" i="6" s="1"/>
  <c r="AH65" i="6"/>
  <c r="AH70" i="6" s="1"/>
  <c r="AH73" i="6" s="1"/>
  <c r="AH66" i="6"/>
  <c r="AH72" i="6" s="1"/>
  <c r="AH75" i="6" s="1"/>
  <c r="W71" i="6"/>
  <c r="W74" i="6" s="1"/>
  <c r="W66" i="6"/>
  <c r="W72" i="6" s="1"/>
  <c r="W75" i="6" s="1"/>
  <c r="W86" i="6" s="1"/>
  <c r="W65" i="6"/>
  <c r="W70" i="6" s="1"/>
  <c r="W73" i="6" s="1"/>
  <c r="J71" i="6"/>
  <c r="J74" i="6" s="1"/>
  <c r="J66" i="6"/>
  <c r="J72" i="6" s="1"/>
  <c r="J75" i="6" s="1"/>
  <c r="J65" i="6"/>
  <c r="J70" i="6" s="1"/>
  <c r="J73" i="6" s="1"/>
  <c r="AC65" i="6"/>
  <c r="AC70" i="6" s="1"/>
  <c r="AC73" i="6" s="1"/>
  <c r="AC66" i="6"/>
  <c r="AC72" i="6" s="1"/>
  <c r="AC75" i="6" s="1"/>
  <c r="AC71" i="6"/>
  <c r="AC74" i="6" s="1"/>
  <c r="AM71" i="6"/>
  <c r="AM74" i="6" s="1"/>
  <c r="AM66" i="6"/>
  <c r="AM72" i="6" s="1"/>
  <c r="AM75" i="6" s="1"/>
  <c r="AM65" i="6"/>
  <c r="AM70" i="6" s="1"/>
  <c r="AM73" i="6" s="1"/>
  <c r="P71" i="6"/>
  <c r="P74" i="6" s="1"/>
  <c r="P66" i="6"/>
  <c r="P72" i="6" s="1"/>
  <c r="P75" i="6" s="1"/>
  <c r="P65" i="6"/>
  <c r="P70" i="6" s="1"/>
  <c r="P73" i="6" s="1"/>
  <c r="K66" i="6"/>
  <c r="K72" i="6" s="1"/>
  <c r="K75" i="6" s="1"/>
  <c r="K71" i="6"/>
  <c r="K74" i="6" s="1"/>
  <c r="K65" i="6"/>
  <c r="K70" i="6" s="1"/>
  <c r="K73" i="6" s="1"/>
  <c r="AF71" i="6"/>
  <c r="AF74" i="6" s="1"/>
  <c r="AF66" i="6"/>
  <c r="AF72" i="6" s="1"/>
  <c r="AF75" i="6" s="1"/>
  <c r="AF86" i="6" s="1"/>
  <c r="AF65" i="6"/>
  <c r="AF70" i="6" s="1"/>
  <c r="AF73" i="6" s="1"/>
  <c r="M66" i="6"/>
  <c r="M72" i="6" s="1"/>
  <c r="M75" i="6" s="1"/>
  <c r="M65" i="6"/>
  <c r="M70" i="6" s="1"/>
  <c r="M73" i="6" s="1"/>
  <c r="M71" i="6"/>
  <c r="M74" i="6" s="1"/>
  <c r="AP71" i="6"/>
  <c r="AP74" i="6" s="1"/>
  <c r="AP66" i="6"/>
  <c r="AP72" i="6" s="1"/>
  <c r="AP75" i="6" s="1"/>
  <c r="AP65" i="6"/>
  <c r="AP70" i="6" s="1"/>
  <c r="AP73" i="6" s="1"/>
  <c r="BA65" i="6"/>
  <c r="BA70" i="6" s="1"/>
  <c r="BA73" i="6" s="1"/>
  <c r="BA71" i="6"/>
  <c r="BA74" i="6" s="1"/>
  <c r="BA66" i="6"/>
  <c r="BA72" i="6" s="1"/>
  <c r="BA75" i="6" s="1"/>
  <c r="AK71" i="6"/>
  <c r="AK74" i="6" s="1"/>
  <c r="AK65" i="6"/>
  <c r="AK70" i="6" s="1"/>
  <c r="AK73" i="6" s="1"/>
  <c r="AK66" i="6"/>
  <c r="AK72" i="6" s="1"/>
  <c r="AK75" i="6" s="1"/>
  <c r="E65" i="6"/>
  <c r="E70" i="6" s="1"/>
  <c r="E73" i="6" s="1"/>
  <c r="E66" i="6"/>
  <c r="E72" i="6" s="1"/>
  <c r="E75" i="6" s="1"/>
  <c r="E71" i="6"/>
  <c r="E74" i="6" s="1"/>
  <c r="AR71" i="6"/>
  <c r="AR74" i="6" s="1"/>
  <c r="AR65" i="6"/>
  <c r="AR70" i="6" s="1"/>
  <c r="AR73" i="6" s="1"/>
  <c r="AR66" i="6"/>
  <c r="AR72" i="6" s="1"/>
  <c r="AR75" i="6" s="1"/>
  <c r="AR86" i="6" s="1"/>
  <c r="C66" i="6"/>
  <c r="C72" i="6" s="1"/>
  <c r="C75" i="6" s="1"/>
  <c r="C71" i="6"/>
  <c r="C74" i="6" s="1"/>
  <c r="C65" i="6"/>
  <c r="C70" i="6" s="1"/>
  <c r="C73" i="6" s="1"/>
  <c r="R66" i="6"/>
  <c r="R72" i="6" s="1"/>
  <c r="R75" i="6" s="1"/>
  <c r="R71" i="6"/>
  <c r="R74" i="6" s="1"/>
  <c r="R65" i="6"/>
  <c r="R70" i="6" s="1"/>
  <c r="R73" i="6" s="1"/>
  <c r="X71" i="6"/>
  <c r="X74" i="6" s="1"/>
  <c r="X66" i="6"/>
  <c r="X72" i="6" s="1"/>
  <c r="X75" i="6" s="1"/>
  <c r="X86" i="6" s="1"/>
  <c r="X65" i="6"/>
  <c r="X70" i="6" s="1"/>
  <c r="X73" i="6" s="1"/>
  <c r="Z71" i="6"/>
  <c r="Z74" i="6" s="1"/>
  <c r="Z65" i="6"/>
  <c r="Z70" i="6" s="1"/>
  <c r="Z73" i="6" s="1"/>
  <c r="Z66" i="6"/>
  <c r="Z72" i="6" s="1"/>
  <c r="Z75" i="6" s="1"/>
  <c r="AU75" i="1"/>
  <c r="AU81" i="1" s="1"/>
  <c r="AU84" i="1" s="1"/>
  <c r="AU95" i="1" s="1"/>
  <c r="AM75" i="1"/>
  <c r="AM81" i="1" s="1"/>
  <c r="AM84" i="1" s="1"/>
  <c r="AM95" i="1" s="1"/>
  <c r="AE75" i="1"/>
  <c r="AE81" i="1" s="1"/>
  <c r="AE84" i="1" s="1"/>
  <c r="AE95" i="1" s="1"/>
  <c r="W75" i="1"/>
  <c r="W81" i="1" s="1"/>
  <c r="W84" i="1" s="1"/>
  <c r="W95" i="1" s="1"/>
  <c r="S75" i="1"/>
  <c r="S81" i="1" s="1"/>
  <c r="S84" i="1" s="1"/>
  <c r="S95" i="1" s="1"/>
  <c r="K75" i="1"/>
  <c r="K81" i="1" s="1"/>
  <c r="K84" i="1" s="1"/>
  <c r="K95" i="1" s="1"/>
  <c r="G75" i="1"/>
  <c r="G81" i="1" s="1"/>
  <c r="G84" i="1" s="1"/>
  <c r="G95" i="1" s="1"/>
  <c r="C75" i="1"/>
  <c r="C81" i="1" s="1"/>
  <c r="C84" i="1" s="1"/>
  <c r="C95" i="1" s="1"/>
  <c r="AT80" i="1"/>
  <c r="AT83" i="1" s="1"/>
  <c r="AP80" i="1"/>
  <c r="AP83" i="1" s="1"/>
  <c r="AH80" i="1"/>
  <c r="AH83" i="1" s="1"/>
  <c r="AD80" i="1"/>
  <c r="AD83" i="1" s="1"/>
  <c r="J80" i="1"/>
  <c r="J83" i="1" s="1"/>
  <c r="F80" i="1"/>
  <c r="F83" i="1" s="1"/>
  <c r="AY75" i="1"/>
  <c r="AY81" i="1" s="1"/>
  <c r="AY84" i="1" s="1"/>
  <c r="AY95" i="1" s="1"/>
  <c r="AQ75" i="1"/>
  <c r="AQ81" i="1" s="1"/>
  <c r="AQ84" i="1" s="1"/>
  <c r="AQ95" i="1" s="1"/>
  <c r="AI75" i="1"/>
  <c r="AI81" i="1" s="1"/>
  <c r="AI84" i="1" s="1"/>
  <c r="AI95" i="1" s="1"/>
  <c r="AA75" i="1"/>
  <c r="AA81" i="1" s="1"/>
  <c r="AA84" i="1" s="1"/>
  <c r="AA95" i="1" s="1"/>
  <c r="O75" i="1"/>
  <c r="O81" i="1" s="1"/>
  <c r="O84" i="1" s="1"/>
  <c r="O95" i="1" s="1"/>
  <c r="AX74" i="1"/>
  <c r="AX79" i="1" s="1"/>
  <c r="AX82" i="1" s="1"/>
  <c r="R74" i="1"/>
  <c r="R79" i="1" s="1"/>
  <c r="R82" i="1" s="1"/>
  <c r="N74" i="1"/>
  <c r="N79" i="1" s="1"/>
  <c r="N82" i="1" s="1"/>
  <c r="AT75" i="1"/>
  <c r="AT81" i="1" s="1"/>
  <c r="AT84" i="1" s="1"/>
  <c r="AT95" i="1" s="1"/>
  <c r="AP75" i="1"/>
  <c r="AP81" i="1" s="1"/>
  <c r="AP84" i="1" s="1"/>
  <c r="AH75" i="1"/>
  <c r="AH81" i="1" s="1"/>
  <c r="AH84" i="1" s="1"/>
  <c r="AD75" i="1"/>
  <c r="AD81" i="1" s="1"/>
  <c r="AD84" i="1" s="1"/>
  <c r="J75" i="1"/>
  <c r="J81" i="1" s="1"/>
  <c r="J84" i="1" s="1"/>
  <c r="F75" i="1"/>
  <c r="F81" i="1" s="1"/>
  <c r="F84" i="1" s="1"/>
  <c r="AY74" i="1"/>
  <c r="AY79" i="1" s="1"/>
  <c r="AY82" i="1" s="1"/>
  <c r="AU74" i="1"/>
  <c r="AU79" i="1" s="1"/>
  <c r="AU82" i="1" s="1"/>
  <c r="AQ74" i="1"/>
  <c r="AQ79" i="1" s="1"/>
  <c r="AQ82" i="1" s="1"/>
  <c r="AM74" i="1"/>
  <c r="AM79" i="1" s="1"/>
  <c r="AM82" i="1" s="1"/>
  <c r="AI74" i="1"/>
  <c r="AI79" i="1" s="1"/>
  <c r="AI82" i="1" s="1"/>
  <c r="AE74" i="1"/>
  <c r="AE79" i="1" s="1"/>
  <c r="AE82" i="1" s="1"/>
  <c r="AA74" i="1"/>
  <c r="AA79" i="1" s="1"/>
  <c r="AA82" i="1" s="1"/>
  <c r="W74" i="1"/>
  <c r="W79" i="1" s="1"/>
  <c r="W82" i="1" s="1"/>
  <c r="S74" i="1"/>
  <c r="S79" i="1" s="1"/>
  <c r="S82" i="1" s="1"/>
  <c r="O74" i="1"/>
  <c r="O79" i="1" s="1"/>
  <c r="O82" i="1" s="1"/>
  <c r="K74" i="1"/>
  <c r="K79" i="1" s="1"/>
  <c r="K82" i="1" s="1"/>
  <c r="G74" i="1"/>
  <c r="G79" i="1" s="1"/>
  <c r="G82" i="1" s="1"/>
  <c r="C74" i="1"/>
  <c r="C79" i="1" s="1"/>
  <c r="C82" i="1" s="1"/>
  <c r="AT74" i="1"/>
  <c r="AT79" i="1" s="1"/>
  <c r="AT82" i="1" s="1"/>
  <c r="AP74" i="1"/>
  <c r="AP79" i="1" s="1"/>
  <c r="AP82" i="1" s="1"/>
  <c r="Z74" i="1"/>
  <c r="Z79" i="1" s="1"/>
  <c r="Z82" i="1" s="1"/>
  <c r="V74" i="1"/>
  <c r="V79" i="1" s="1"/>
  <c r="V82" i="1" s="1"/>
  <c r="J74" i="1"/>
  <c r="J79" i="1" s="1"/>
  <c r="J82" i="1" s="1"/>
  <c r="F74" i="1"/>
  <c r="F79" i="1" s="1"/>
  <c r="F82" i="1" s="1"/>
  <c r="T86" i="6" l="1"/>
  <c r="AL86" i="6"/>
  <c r="AJ86" i="6"/>
  <c r="BA86" i="6"/>
  <c r="M86" i="6"/>
  <c r="P86" i="6"/>
  <c r="K86" i="6"/>
  <c r="AD86" i="6"/>
  <c r="AQ86" i="6"/>
  <c r="AC86" i="6"/>
  <c r="Z86" i="6"/>
  <c r="R86" i="6"/>
  <c r="E86" i="6"/>
  <c r="O86" i="6"/>
  <c r="Q86" i="6"/>
  <c r="AK86" i="6"/>
  <c r="K84" i="6"/>
  <c r="K85" i="6" s="1"/>
  <c r="K78" i="6"/>
  <c r="B85" i="6"/>
  <c r="B79" i="6" s="1"/>
  <c r="AJ84" i="6"/>
  <c r="AJ78" i="6"/>
  <c r="AW84" i="6"/>
  <c r="AW78" i="6"/>
  <c r="G84" i="6"/>
  <c r="G85" i="6" s="1"/>
  <c r="G78" i="6"/>
  <c r="S84" i="6"/>
  <c r="S78" i="6"/>
  <c r="AA84" i="6"/>
  <c r="AA78" i="6"/>
  <c r="X84" i="6"/>
  <c r="X78" i="6"/>
  <c r="C86" i="6"/>
  <c r="AK84" i="6"/>
  <c r="AK78" i="6"/>
  <c r="B86" i="6"/>
  <c r="B80" i="6" s="1"/>
  <c r="AW86" i="6"/>
  <c r="AV84" i="6"/>
  <c r="AV78" i="6"/>
  <c r="G86" i="6"/>
  <c r="AO78" i="6"/>
  <c r="AO84" i="6"/>
  <c r="AO85" i="6" s="1"/>
  <c r="AS86" i="6"/>
  <c r="T84" i="6"/>
  <c r="T78" i="6"/>
  <c r="M84" i="6"/>
  <c r="M85" i="6" s="1"/>
  <c r="M78" i="6"/>
  <c r="H78" i="6"/>
  <c r="H84" i="6"/>
  <c r="AB84" i="6"/>
  <c r="AB78" i="6"/>
  <c r="AS85" i="6"/>
  <c r="P78" i="6"/>
  <c r="P84" i="6"/>
  <c r="P85" i="6" s="1"/>
  <c r="V78" i="6"/>
  <c r="V84" i="6"/>
  <c r="V85" i="6" s="1"/>
  <c r="R78" i="6"/>
  <c r="R84" i="6"/>
  <c r="J84" i="6"/>
  <c r="J78" i="6"/>
  <c r="I84" i="6"/>
  <c r="I78" i="6"/>
  <c r="AQ84" i="6"/>
  <c r="AQ85" i="6" s="1"/>
  <c r="AQ78" i="6"/>
  <c r="V86" i="6"/>
  <c r="L84" i="6"/>
  <c r="L85" i="6" s="1"/>
  <c r="L78" i="6"/>
  <c r="U84" i="6"/>
  <c r="U78" i="6"/>
  <c r="F78" i="6"/>
  <c r="F84" i="6"/>
  <c r="F85" i="6" s="1"/>
  <c r="AB85" i="6"/>
  <c r="N78" i="6"/>
  <c r="N84" i="6"/>
  <c r="N85" i="6" s="1"/>
  <c r="AX86" i="6"/>
  <c r="AK85" i="6"/>
  <c r="W84" i="6"/>
  <c r="W78" i="6"/>
  <c r="AD78" i="6"/>
  <c r="AD84" i="6"/>
  <c r="AT78" i="6"/>
  <c r="AT84" i="6"/>
  <c r="AX84" i="6"/>
  <c r="AX85" i="6" s="1"/>
  <c r="AX78" i="6"/>
  <c r="AR84" i="6"/>
  <c r="AR85" i="6" s="1"/>
  <c r="AR78" i="6"/>
  <c r="AC84" i="6"/>
  <c r="AC85" i="6" s="1"/>
  <c r="AC78" i="6"/>
  <c r="D84" i="6"/>
  <c r="D85" i="6" s="1"/>
  <c r="D78" i="6"/>
  <c r="AS84" i="6"/>
  <c r="AS78" i="6"/>
  <c r="R85" i="6"/>
  <c r="BA84" i="6"/>
  <c r="BA85" i="6" s="1"/>
  <c r="BA78" i="6"/>
  <c r="AF84" i="6"/>
  <c r="AF85" i="6" s="1"/>
  <c r="AF78" i="6"/>
  <c r="J86" i="6"/>
  <c r="AH86" i="6"/>
  <c r="Y84" i="6"/>
  <c r="Y78" i="6"/>
  <c r="AL84" i="6"/>
  <c r="AL78" i="6"/>
  <c r="AY86" i="6"/>
  <c r="F86" i="6"/>
  <c r="N86" i="6"/>
  <c r="AI84" i="6"/>
  <c r="AI78" i="6"/>
  <c r="AP78" i="6"/>
  <c r="AP84" i="6"/>
  <c r="AP85" i="6" s="1"/>
  <c r="AM78" i="6"/>
  <c r="AM84" i="6"/>
  <c r="AM85" i="6" s="1"/>
  <c r="J85" i="6"/>
  <c r="AH84" i="6"/>
  <c r="AH85" i="6" s="1"/>
  <c r="AH78" i="6"/>
  <c r="AG78" i="6"/>
  <c r="AG84" i="6"/>
  <c r="AG85" i="6" s="1"/>
  <c r="AU78" i="6"/>
  <c r="AU84" i="6"/>
  <c r="AU85" i="6" s="1"/>
  <c r="AY84" i="6"/>
  <c r="AY78" i="6"/>
  <c r="AE78" i="6"/>
  <c r="AE84" i="6"/>
  <c r="AN84" i="6"/>
  <c r="AN85" i="6" s="1"/>
  <c r="AN78" i="6"/>
  <c r="AZ84" i="6"/>
  <c r="AZ85" i="6" s="1"/>
  <c r="AZ78" i="6"/>
  <c r="Z84" i="6"/>
  <c r="Z78" i="6"/>
  <c r="C84" i="6"/>
  <c r="C85" i="6" s="1"/>
  <c r="C78" i="6"/>
  <c r="E84" i="6"/>
  <c r="E78" i="6"/>
  <c r="AP86" i="6"/>
  <c r="AM86" i="6"/>
  <c r="AG86" i="6"/>
  <c r="O84" i="6"/>
  <c r="O78" i="6"/>
  <c r="Y85" i="6"/>
  <c r="AU86" i="6"/>
  <c r="Q78" i="6"/>
  <c r="Q84" i="6"/>
  <c r="AE86" i="6"/>
  <c r="AN86" i="6"/>
  <c r="S86" i="6"/>
  <c r="AZ86" i="6"/>
  <c r="T85" i="6"/>
  <c r="AP95" i="1"/>
  <c r="F95" i="1"/>
  <c r="AH95" i="1"/>
  <c r="AH74" i="1"/>
  <c r="AH79" i="1" s="1"/>
  <c r="AH82" i="1" s="1"/>
  <c r="AH93" i="1" s="1"/>
  <c r="AD95" i="1"/>
  <c r="N93" i="1"/>
  <c r="N87" i="1"/>
  <c r="J87" i="1"/>
  <c r="J93" i="1"/>
  <c r="G87" i="1"/>
  <c r="G93" i="1"/>
  <c r="AJ80" i="1"/>
  <c r="AJ83" i="1" s="1"/>
  <c r="AJ75" i="1"/>
  <c r="AJ81" i="1" s="1"/>
  <c r="AJ84" i="1" s="1"/>
  <c r="AJ74" i="1"/>
  <c r="AJ79" i="1" s="1"/>
  <c r="AJ82" i="1" s="1"/>
  <c r="AD74" i="1"/>
  <c r="AD79" i="1" s="1"/>
  <c r="AD82" i="1" s="1"/>
  <c r="AQ87" i="1"/>
  <c r="AQ93" i="1"/>
  <c r="H80" i="1"/>
  <c r="H83" i="1" s="1"/>
  <c r="H74" i="1"/>
  <c r="H79" i="1" s="1"/>
  <c r="H82" i="1" s="1"/>
  <c r="H75" i="1"/>
  <c r="H81" i="1" s="1"/>
  <c r="H84" i="1" s="1"/>
  <c r="X80" i="1"/>
  <c r="X83" i="1" s="1"/>
  <c r="X74" i="1"/>
  <c r="X79" i="1" s="1"/>
  <c r="X82" i="1" s="1"/>
  <c r="X75" i="1"/>
  <c r="X81" i="1" s="1"/>
  <c r="X84" i="1" s="1"/>
  <c r="AN80" i="1"/>
  <c r="AN83" i="1" s="1"/>
  <c r="AN74" i="1"/>
  <c r="AN79" i="1" s="1"/>
  <c r="AN82" i="1" s="1"/>
  <c r="AN75" i="1"/>
  <c r="AN81" i="1" s="1"/>
  <c r="AN84" i="1" s="1"/>
  <c r="E80" i="1"/>
  <c r="E83" i="1" s="1"/>
  <c r="E75" i="1"/>
  <c r="E81" i="1" s="1"/>
  <c r="E84" i="1" s="1"/>
  <c r="E74" i="1"/>
  <c r="E79" i="1" s="1"/>
  <c r="E82" i="1" s="1"/>
  <c r="U80" i="1"/>
  <c r="U83" i="1" s="1"/>
  <c r="U75" i="1"/>
  <c r="U81" i="1" s="1"/>
  <c r="U84" i="1" s="1"/>
  <c r="U74" i="1"/>
  <c r="U79" i="1" s="1"/>
  <c r="U82" i="1" s="1"/>
  <c r="AK80" i="1"/>
  <c r="AK83" i="1" s="1"/>
  <c r="AK75" i="1"/>
  <c r="AK81" i="1" s="1"/>
  <c r="AK84" i="1" s="1"/>
  <c r="AK74" i="1"/>
  <c r="AK79" i="1" s="1"/>
  <c r="AK82" i="1" s="1"/>
  <c r="BA80" i="1"/>
  <c r="BA83" i="1" s="1"/>
  <c r="BA75" i="1"/>
  <c r="BA81" i="1" s="1"/>
  <c r="BA84" i="1" s="1"/>
  <c r="BA74" i="1"/>
  <c r="BA79" i="1" s="1"/>
  <c r="BA82" i="1" s="1"/>
  <c r="R75" i="1"/>
  <c r="R81" i="1" s="1"/>
  <c r="R84" i="1" s="1"/>
  <c r="R80" i="1"/>
  <c r="R83" i="1" s="1"/>
  <c r="AX75" i="1"/>
  <c r="AX81" i="1" s="1"/>
  <c r="AX84" i="1" s="1"/>
  <c r="AX80" i="1"/>
  <c r="AX83" i="1" s="1"/>
  <c r="AP87" i="1"/>
  <c r="AP93" i="1"/>
  <c r="AP94" i="1" s="1"/>
  <c r="AM87" i="1"/>
  <c r="AM93" i="1"/>
  <c r="T80" i="1"/>
  <c r="T83" i="1" s="1"/>
  <c r="T75" i="1"/>
  <c r="T81" i="1" s="1"/>
  <c r="T84" i="1" s="1"/>
  <c r="T74" i="1"/>
  <c r="T79" i="1" s="1"/>
  <c r="T82" i="1" s="1"/>
  <c r="Q80" i="1"/>
  <c r="Q83" i="1" s="1"/>
  <c r="Q74" i="1"/>
  <c r="Q79" i="1" s="1"/>
  <c r="Q82" i="1" s="1"/>
  <c r="Q75" i="1"/>
  <c r="Q81" i="1" s="1"/>
  <c r="Q84" i="1" s="1"/>
  <c r="AL75" i="1"/>
  <c r="AL81" i="1" s="1"/>
  <c r="AL84" i="1" s="1"/>
  <c r="AL80" i="1"/>
  <c r="AL83" i="1" s="1"/>
  <c r="AT93" i="1"/>
  <c r="AT87" i="1"/>
  <c r="AA87" i="1"/>
  <c r="AA93" i="1"/>
  <c r="AX87" i="1"/>
  <c r="AX93" i="1"/>
  <c r="O87" i="1"/>
  <c r="O93" i="1"/>
  <c r="AE87" i="1"/>
  <c r="AE93" i="1"/>
  <c r="AU87" i="1"/>
  <c r="AU93" i="1"/>
  <c r="L80" i="1"/>
  <c r="L83" i="1" s="1"/>
  <c r="L75" i="1"/>
  <c r="L81" i="1" s="1"/>
  <c r="L84" i="1" s="1"/>
  <c r="L74" i="1"/>
  <c r="L79" i="1" s="1"/>
  <c r="L82" i="1" s="1"/>
  <c r="AB80" i="1"/>
  <c r="AB83" i="1" s="1"/>
  <c r="AB75" i="1"/>
  <c r="AB81" i="1" s="1"/>
  <c r="AB84" i="1" s="1"/>
  <c r="AB74" i="1"/>
  <c r="AB79" i="1" s="1"/>
  <c r="AB82" i="1" s="1"/>
  <c r="AR80" i="1"/>
  <c r="AR83" i="1" s="1"/>
  <c r="AR75" i="1"/>
  <c r="AR81" i="1" s="1"/>
  <c r="AR84" i="1" s="1"/>
  <c r="AR74" i="1"/>
  <c r="AR79" i="1" s="1"/>
  <c r="AR82" i="1" s="1"/>
  <c r="I80" i="1"/>
  <c r="I83" i="1" s="1"/>
  <c r="I75" i="1"/>
  <c r="I81" i="1" s="1"/>
  <c r="I84" i="1" s="1"/>
  <c r="I74" i="1"/>
  <c r="I79" i="1" s="1"/>
  <c r="I82" i="1" s="1"/>
  <c r="Y80" i="1"/>
  <c r="Y83" i="1" s="1"/>
  <c r="Y75" i="1"/>
  <c r="Y81" i="1" s="1"/>
  <c r="Y84" i="1" s="1"/>
  <c r="Y74" i="1"/>
  <c r="Y79" i="1" s="1"/>
  <c r="Y82" i="1" s="1"/>
  <c r="AO80" i="1"/>
  <c r="AO83" i="1" s="1"/>
  <c r="AO74" i="1"/>
  <c r="AO79" i="1" s="1"/>
  <c r="AO82" i="1" s="1"/>
  <c r="AO75" i="1"/>
  <c r="AO81" i="1" s="1"/>
  <c r="AO84" i="1" s="1"/>
  <c r="V75" i="1"/>
  <c r="V81" i="1" s="1"/>
  <c r="V84" i="1" s="1"/>
  <c r="V80" i="1"/>
  <c r="V83" i="1" s="1"/>
  <c r="J95" i="1"/>
  <c r="Z93" i="1"/>
  <c r="Z87" i="1"/>
  <c r="W87" i="1"/>
  <c r="W93" i="1"/>
  <c r="D80" i="1"/>
  <c r="D83" i="1" s="1"/>
  <c r="D75" i="1"/>
  <c r="D81" i="1" s="1"/>
  <c r="D84" i="1" s="1"/>
  <c r="D74" i="1"/>
  <c r="D79" i="1" s="1"/>
  <c r="D82" i="1" s="1"/>
  <c r="AZ80" i="1"/>
  <c r="AZ83" i="1" s="1"/>
  <c r="AZ75" i="1"/>
  <c r="AZ81" i="1" s="1"/>
  <c r="AZ84" i="1" s="1"/>
  <c r="AZ74" i="1"/>
  <c r="AZ79" i="1" s="1"/>
  <c r="AZ82" i="1" s="1"/>
  <c r="AG80" i="1"/>
  <c r="AG83" i="1" s="1"/>
  <c r="AG74" i="1"/>
  <c r="AG79" i="1" s="1"/>
  <c r="AG82" i="1" s="1"/>
  <c r="AG75" i="1"/>
  <c r="AG81" i="1" s="1"/>
  <c r="AG84" i="1" s="1"/>
  <c r="AW80" i="1"/>
  <c r="AW83" i="1" s="1"/>
  <c r="AW75" i="1"/>
  <c r="AW81" i="1" s="1"/>
  <c r="AW84" i="1" s="1"/>
  <c r="AW74" i="1"/>
  <c r="AW79" i="1" s="1"/>
  <c r="AW82" i="1" s="1"/>
  <c r="N75" i="1"/>
  <c r="N81" i="1" s="1"/>
  <c r="N84" i="1" s="1"/>
  <c r="N80" i="1"/>
  <c r="N83" i="1" s="1"/>
  <c r="K87" i="1"/>
  <c r="K93" i="1"/>
  <c r="R87" i="1"/>
  <c r="R93" i="1"/>
  <c r="F93" i="1"/>
  <c r="F87" i="1"/>
  <c r="V93" i="1"/>
  <c r="V87" i="1"/>
  <c r="AL74" i="1"/>
  <c r="AL79" i="1" s="1"/>
  <c r="AL82" i="1" s="1"/>
  <c r="C87" i="1"/>
  <c r="C93" i="1"/>
  <c r="S87" i="1"/>
  <c r="S93" i="1"/>
  <c r="AI87" i="1"/>
  <c r="AI93" i="1"/>
  <c r="AY87" i="1"/>
  <c r="AY93" i="1"/>
  <c r="P80" i="1"/>
  <c r="P83" i="1" s="1"/>
  <c r="P74" i="1"/>
  <c r="P79" i="1" s="1"/>
  <c r="P82" i="1" s="1"/>
  <c r="P75" i="1"/>
  <c r="P81" i="1" s="1"/>
  <c r="P84" i="1" s="1"/>
  <c r="AF80" i="1"/>
  <c r="AF83" i="1" s="1"/>
  <c r="AF74" i="1"/>
  <c r="AF79" i="1" s="1"/>
  <c r="AF82" i="1" s="1"/>
  <c r="AF75" i="1"/>
  <c r="AF81" i="1" s="1"/>
  <c r="AF84" i="1" s="1"/>
  <c r="AV80" i="1"/>
  <c r="AV83" i="1" s="1"/>
  <c r="AV74" i="1"/>
  <c r="AV79" i="1" s="1"/>
  <c r="AV82" i="1" s="1"/>
  <c r="AV75" i="1"/>
  <c r="AV81" i="1" s="1"/>
  <c r="AV84" i="1" s="1"/>
  <c r="M80" i="1"/>
  <c r="M83" i="1" s="1"/>
  <c r="M75" i="1"/>
  <c r="M81" i="1" s="1"/>
  <c r="M84" i="1" s="1"/>
  <c r="M74" i="1"/>
  <c r="M79" i="1" s="1"/>
  <c r="M82" i="1" s="1"/>
  <c r="AC80" i="1"/>
  <c r="AC83" i="1" s="1"/>
  <c r="AC74" i="1"/>
  <c r="AC79" i="1" s="1"/>
  <c r="AC82" i="1" s="1"/>
  <c r="AC75" i="1"/>
  <c r="AC81" i="1" s="1"/>
  <c r="AC84" i="1" s="1"/>
  <c r="AS80" i="1"/>
  <c r="AS83" i="1" s="1"/>
  <c r="AS75" i="1"/>
  <c r="AS81" i="1" s="1"/>
  <c r="AS84" i="1" s="1"/>
  <c r="AS74" i="1"/>
  <c r="AS79" i="1" s="1"/>
  <c r="AS82" i="1" s="1"/>
  <c r="Z75" i="1"/>
  <c r="Z81" i="1" s="1"/>
  <c r="Z84" i="1" s="1"/>
  <c r="Z80" i="1"/>
  <c r="Z83" i="1" s="1"/>
  <c r="Q80" i="6" l="1"/>
  <c r="AE80" i="6"/>
  <c r="AI80" i="6"/>
  <c r="AL80" i="6"/>
  <c r="AS80" i="6"/>
  <c r="AS79" i="6"/>
  <c r="X80" i="6"/>
  <c r="G79" i="6"/>
  <c r="G80" i="6"/>
  <c r="AI85" i="6"/>
  <c r="AI79" i="6" s="1"/>
  <c r="Z80" i="6"/>
  <c r="AH79" i="6"/>
  <c r="AH80" i="6"/>
  <c r="AX79" i="6"/>
  <c r="AX80" i="6"/>
  <c r="W80" i="6"/>
  <c r="AQ80" i="6"/>
  <c r="AQ79" i="6"/>
  <c r="R80" i="6"/>
  <c r="R79" i="6"/>
  <c r="X85" i="6"/>
  <c r="X79" i="6" s="1"/>
  <c r="M80" i="6"/>
  <c r="M79" i="6"/>
  <c r="Q85" i="6"/>
  <c r="Q79" i="6" s="1"/>
  <c r="AF79" i="6"/>
  <c r="AF80" i="6"/>
  <c r="U80" i="6"/>
  <c r="AY80" i="6"/>
  <c r="I79" i="6"/>
  <c r="I80" i="6"/>
  <c r="AV80" i="6"/>
  <c r="AW80" i="6"/>
  <c r="AZ80" i="6"/>
  <c r="AZ79" i="6"/>
  <c r="AU79" i="6"/>
  <c r="AU80" i="6"/>
  <c r="BA80" i="6"/>
  <c r="BA79" i="6"/>
  <c r="N79" i="6"/>
  <c r="N80" i="6"/>
  <c r="AL85" i="6"/>
  <c r="AL79" i="6" s="1"/>
  <c r="W85" i="6"/>
  <c r="W79" i="6" s="1"/>
  <c r="AV85" i="6"/>
  <c r="AV79" i="6" s="1"/>
  <c r="AB80" i="6"/>
  <c r="AB79" i="6"/>
  <c r="S80" i="6"/>
  <c r="AA80" i="6"/>
  <c r="AA85" i="6"/>
  <c r="AA79" i="6" s="1"/>
  <c r="AM79" i="6"/>
  <c r="AM80" i="6"/>
  <c r="Y79" i="6"/>
  <c r="Y80" i="6"/>
  <c r="D80" i="6"/>
  <c r="D79" i="6"/>
  <c r="AT80" i="6"/>
  <c r="AT85" i="6"/>
  <c r="AT79" i="6" s="1"/>
  <c r="T80" i="6"/>
  <c r="T79" i="6"/>
  <c r="K80" i="6"/>
  <c r="K79" i="6"/>
  <c r="O80" i="6"/>
  <c r="E80" i="6"/>
  <c r="AP79" i="6"/>
  <c r="AP80" i="6"/>
  <c r="U85" i="6"/>
  <c r="U79" i="6" s="1"/>
  <c r="I85" i="6"/>
  <c r="E85" i="6"/>
  <c r="E79" i="6" s="1"/>
  <c r="AC80" i="6"/>
  <c r="AC79" i="6"/>
  <c r="AW85" i="6"/>
  <c r="AW79" i="6" s="1"/>
  <c r="V79" i="6"/>
  <c r="V80" i="6"/>
  <c r="H80" i="6"/>
  <c r="H85" i="6"/>
  <c r="H79" i="6" s="1"/>
  <c r="S85" i="6"/>
  <c r="S79" i="6" s="1"/>
  <c r="O85" i="6"/>
  <c r="O79" i="6" s="1"/>
  <c r="AK80" i="6"/>
  <c r="AK79" i="6"/>
  <c r="AG79" i="6"/>
  <c r="AG80" i="6"/>
  <c r="AD80" i="6"/>
  <c r="L80" i="6"/>
  <c r="L79" i="6"/>
  <c r="J80" i="6"/>
  <c r="J79" i="6"/>
  <c r="AO79" i="6"/>
  <c r="AO80" i="6"/>
  <c r="AD85" i="6"/>
  <c r="AD79" i="6" s="1"/>
  <c r="AE85" i="6"/>
  <c r="AE79" i="6" s="1"/>
  <c r="AJ80" i="6"/>
  <c r="AY85" i="6"/>
  <c r="AY79" i="6" s="1"/>
  <c r="C80" i="6"/>
  <c r="C79" i="6"/>
  <c r="AN79" i="6"/>
  <c r="AN80" i="6"/>
  <c r="AR80" i="6"/>
  <c r="AR79" i="6"/>
  <c r="F79" i="6"/>
  <c r="F80" i="6"/>
  <c r="P79" i="6"/>
  <c r="P80" i="6"/>
  <c r="AJ85" i="6"/>
  <c r="AJ79" i="6" s="1"/>
  <c r="Z85" i="6"/>
  <c r="Z79" i="6" s="1"/>
  <c r="BA95" i="1"/>
  <c r="AH87" i="1"/>
  <c r="AB95" i="1"/>
  <c r="Z94" i="1"/>
  <c r="Z88" i="1" s="1"/>
  <c r="AL95" i="1"/>
  <c r="AF95" i="1"/>
  <c r="D95" i="1"/>
  <c r="I95" i="1"/>
  <c r="U95" i="1"/>
  <c r="AJ95" i="1"/>
  <c r="Z95" i="1"/>
  <c r="Z89" i="1" s="1"/>
  <c r="P95" i="1"/>
  <c r="Q95" i="1"/>
  <c r="AZ95" i="1"/>
  <c r="AX95" i="1"/>
  <c r="AX89" i="1" s="1"/>
  <c r="AW95" i="1"/>
  <c r="AR95" i="1"/>
  <c r="T95" i="1"/>
  <c r="E95" i="1"/>
  <c r="H95" i="1"/>
  <c r="R94" i="1"/>
  <c r="R88" i="1" s="1"/>
  <c r="AR93" i="1"/>
  <c r="AR94" i="1" s="1"/>
  <c r="AR87" i="1"/>
  <c r="T93" i="1"/>
  <c r="T87" i="1"/>
  <c r="E93" i="1"/>
  <c r="E87" i="1"/>
  <c r="AS93" i="1"/>
  <c r="AS87" i="1"/>
  <c r="M95" i="1"/>
  <c r="AI89" i="1"/>
  <c r="AI94" i="1"/>
  <c r="AI88" i="1" s="1"/>
  <c r="I93" i="1"/>
  <c r="I87" i="1"/>
  <c r="AU89" i="1"/>
  <c r="AU94" i="1"/>
  <c r="AU88" i="1" s="1"/>
  <c r="O89" i="1"/>
  <c r="O94" i="1"/>
  <c r="O88" i="1" s="1"/>
  <c r="AP88" i="1"/>
  <c r="AP89" i="1"/>
  <c r="U93" i="1"/>
  <c r="U87" i="1"/>
  <c r="D93" i="1"/>
  <c r="D94" i="1" s="1"/>
  <c r="D87" i="1"/>
  <c r="AC93" i="1"/>
  <c r="AC87" i="1"/>
  <c r="P93" i="1"/>
  <c r="P94" i="1" s="1"/>
  <c r="P87" i="1"/>
  <c r="C89" i="1"/>
  <c r="C94" i="1"/>
  <c r="C88" i="1" s="1"/>
  <c r="AV95" i="1"/>
  <c r="AF93" i="1"/>
  <c r="AF94" i="1" s="1"/>
  <c r="AF87" i="1"/>
  <c r="K89" i="1"/>
  <c r="K94" i="1"/>
  <c r="K88" i="1" s="1"/>
  <c r="N95" i="1"/>
  <c r="N89" i="1" s="1"/>
  <c r="AG95" i="1"/>
  <c r="V95" i="1"/>
  <c r="V89" i="1" s="1"/>
  <c r="Y93" i="1"/>
  <c r="Y87" i="1"/>
  <c r="L93" i="1"/>
  <c r="L87" i="1"/>
  <c r="AH94" i="1"/>
  <c r="AH88" i="1" s="1"/>
  <c r="AH89" i="1"/>
  <c r="AT94" i="1"/>
  <c r="AT88" i="1" s="1"/>
  <c r="AT89" i="1"/>
  <c r="Q93" i="1"/>
  <c r="Q87" i="1"/>
  <c r="R95" i="1"/>
  <c r="R89" i="1" s="1"/>
  <c r="AK93" i="1"/>
  <c r="AK87" i="1"/>
  <c r="X95" i="1"/>
  <c r="H93" i="1"/>
  <c r="H87" i="1"/>
  <c r="AD93" i="1"/>
  <c r="AD87" i="1"/>
  <c r="G89" i="1"/>
  <c r="G94" i="1"/>
  <c r="G88" i="1" s="1"/>
  <c r="AO93" i="1"/>
  <c r="AO87" i="1"/>
  <c r="AN93" i="1"/>
  <c r="AN94" i="1" s="1"/>
  <c r="AN87" i="1"/>
  <c r="AQ89" i="1"/>
  <c r="AQ94" i="1"/>
  <c r="AQ88" i="1" s="1"/>
  <c r="J89" i="1"/>
  <c r="V94" i="1"/>
  <c r="V88" i="1" s="1"/>
  <c r="AZ93" i="1"/>
  <c r="AZ87" i="1"/>
  <c r="AC95" i="1"/>
  <c r="AS95" i="1"/>
  <c r="M93" i="1"/>
  <c r="M87" i="1"/>
  <c r="AV93" i="1"/>
  <c r="AV94" i="1" s="1"/>
  <c r="AV87" i="1"/>
  <c r="AY89" i="1"/>
  <c r="AY94" i="1"/>
  <c r="AY88" i="1" s="1"/>
  <c r="S89" i="1"/>
  <c r="S94" i="1"/>
  <c r="S88" i="1" s="1"/>
  <c r="AL93" i="1"/>
  <c r="AL87" i="1"/>
  <c r="F94" i="1"/>
  <c r="F88" i="1" s="1"/>
  <c r="F89" i="1"/>
  <c r="AW93" i="1"/>
  <c r="AW87" i="1"/>
  <c r="AG93" i="1"/>
  <c r="AG87" i="1"/>
  <c r="W89" i="1"/>
  <c r="W94" i="1"/>
  <c r="W88" i="1" s="1"/>
  <c r="J94" i="1"/>
  <c r="J88" i="1" s="1"/>
  <c r="AO95" i="1"/>
  <c r="Y95" i="1"/>
  <c r="AB93" i="1"/>
  <c r="AB94" i="1" s="1"/>
  <c r="AB87" i="1"/>
  <c r="L95" i="1"/>
  <c r="AE89" i="1"/>
  <c r="AE94" i="1"/>
  <c r="AE88" i="1" s="1"/>
  <c r="AX94" i="1"/>
  <c r="AX88" i="1" s="1"/>
  <c r="AA89" i="1"/>
  <c r="AA94" i="1"/>
  <c r="AA88" i="1" s="1"/>
  <c r="AM89" i="1"/>
  <c r="AM94" i="1"/>
  <c r="AM88" i="1" s="1"/>
  <c r="BA93" i="1"/>
  <c r="BA87" i="1"/>
  <c r="AK95" i="1"/>
  <c r="AN95" i="1"/>
  <c r="X93" i="1"/>
  <c r="X94" i="1" s="1"/>
  <c r="X87" i="1"/>
  <c r="AJ93" i="1"/>
  <c r="AJ94" i="1" s="1"/>
  <c r="AJ87" i="1"/>
  <c r="N94" i="1"/>
  <c r="N88" i="1" s="1"/>
  <c r="M94" i="1" l="1"/>
  <c r="M88" i="1" s="1"/>
  <c r="M89" i="1"/>
  <c r="AS94" i="1"/>
  <c r="AS88" i="1" s="1"/>
  <c r="AS89" i="1"/>
  <c r="AR89" i="1"/>
  <c r="AR88" i="1"/>
  <c r="BA94" i="1"/>
  <c r="BA88" i="1" s="1"/>
  <c r="BA89" i="1"/>
  <c r="AJ88" i="1"/>
  <c r="AJ89" i="1"/>
  <c r="AW94" i="1"/>
  <c r="AW88" i="1" s="1"/>
  <c r="AW89" i="1"/>
  <c r="AZ94" i="1"/>
  <c r="AZ88" i="1" s="1"/>
  <c r="AZ89" i="1"/>
  <c r="H89" i="1"/>
  <c r="AL94" i="1"/>
  <c r="AL88" i="1" s="1"/>
  <c r="AL89" i="1"/>
  <c r="Y94" i="1"/>
  <c r="Y88" i="1" s="1"/>
  <c r="Y89" i="1"/>
  <c r="AF88" i="1"/>
  <c r="AF89" i="1"/>
  <c r="AC94" i="1"/>
  <c r="AC88" i="1" s="1"/>
  <c r="AC89" i="1"/>
  <c r="T94" i="1"/>
  <c r="T88" i="1" s="1"/>
  <c r="T89" i="1"/>
  <c r="X89" i="1"/>
  <c r="X88" i="1"/>
  <c r="AO94" i="1"/>
  <c r="AO88" i="1" s="1"/>
  <c r="AO89" i="1"/>
  <c r="H94" i="1"/>
  <c r="H88" i="1" s="1"/>
  <c r="AB89" i="1"/>
  <c r="AB88" i="1"/>
  <c r="AG94" i="1"/>
  <c r="AG88" i="1" s="1"/>
  <c r="AG89" i="1"/>
  <c r="AV88" i="1"/>
  <c r="AV89" i="1"/>
  <c r="AN89" i="1"/>
  <c r="AN88" i="1"/>
  <c r="AD94" i="1"/>
  <c r="AD88" i="1" s="1"/>
  <c r="AD89" i="1"/>
  <c r="Q94" i="1"/>
  <c r="Q88" i="1" s="1"/>
  <c r="Q89" i="1"/>
  <c r="L89" i="1"/>
  <c r="I94" i="1"/>
  <c r="I88" i="1" s="1"/>
  <c r="I89" i="1"/>
  <c r="L94" i="1"/>
  <c r="L88" i="1" s="1"/>
  <c r="AK94" i="1"/>
  <c r="AK88" i="1" s="1"/>
  <c r="AK89" i="1"/>
  <c r="P88" i="1"/>
  <c r="P89" i="1"/>
  <c r="D88" i="1"/>
  <c r="D89" i="1"/>
  <c r="U94" i="1"/>
  <c r="U88" i="1" s="1"/>
  <c r="U89" i="1"/>
  <c r="E94" i="1"/>
  <c r="E88" i="1" s="1"/>
  <c r="E89" i="1"/>
  <c r="B73" i="1" l="1"/>
  <c r="B72" i="1"/>
  <c r="B74" i="1" l="1"/>
  <c r="B79" i="1" s="1"/>
  <c r="B82" i="1" s="1"/>
  <c r="B75" i="1"/>
  <c r="B81" i="1" s="1"/>
  <c r="B84" i="1" s="1"/>
  <c r="B80" i="1"/>
  <c r="B83" i="1" s="1"/>
  <c r="B95" i="1" l="1"/>
  <c r="B87" i="1"/>
  <c r="B93" i="1"/>
  <c r="B89" i="1" l="1"/>
  <c r="B94" i="1"/>
  <c r="B88" i="1" s="1"/>
</calcChain>
</file>

<file path=xl/sharedStrings.xml><?xml version="1.0" encoding="utf-8"?>
<sst xmlns="http://schemas.openxmlformats.org/spreadsheetml/2006/main" count="85" uniqueCount="36">
  <si>
    <t>INSTRUCCIONES</t>
  </si>
  <si>
    <t>1- Hacer una copia de seguridad de la planilla vacia</t>
  </si>
  <si>
    <t>2- Seleccionar un evento</t>
  </si>
  <si>
    <t>3- Cargar los datos semana a semana del período a analizar</t>
  </si>
  <si>
    <t>4- Cargar las poblaciones de cada año en las casillas</t>
  </si>
  <si>
    <t>correspondientes.</t>
  </si>
  <si>
    <t>5- Cargar los datos del año en curso</t>
  </si>
  <si>
    <t>6- Usar Herramientas - Desproteger (clave= jotas)</t>
  </si>
  <si>
    <t>7- Adecuar el título del gráfico</t>
  </si>
  <si>
    <t>8- Grabar la planilla con otro nombre</t>
  </si>
  <si>
    <t>Año \ Sem.</t>
  </si>
  <si>
    <t>Casos observados</t>
  </si>
  <si>
    <t>Población</t>
  </si>
  <si>
    <t>haqueo 22 a la 37</t>
  </si>
  <si>
    <t>Bloque 2: Cálculo de tasas y suma 1</t>
  </si>
  <si>
    <t xml:space="preserve"> </t>
  </si>
  <si>
    <t>Bloque 3: Transformación logarítmica de las tasas</t>
  </si>
  <si>
    <t xml:space="preserve">Bloque 4: Cálculo de media geométrica, DE e IC 95% </t>
  </si>
  <si>
    <t>Ind. \ Sem.</t>
  </si>
  <si>
    <t>Ln Media</t>
  </si>
  <si>
    <t>Ln DE</t>
  </si>
  <si>
    <t>Ln IC Inf</t>
  </si>
  <si>
    <t>Ln IC Sup</t>
  </si>
  <si>
    <t>Bloque 5: Transformación a unidades originales, menos 1 y cálculo de casos</t>
  </si>
  <si>
    <t>IC Inf (tasa)</t>
  </si>
  <si>
    <t>Media (tasa)</t>
  </si>
  <si>
    <t>IC Sup (tasa)</t>
  </si>
  <si>
    <t>IC Inf (casos)</t>
  </si>
  <si>
    <t>Media (casos)</t>
  </si>
  <si>
    <t>IC Sup (casos)</t>
  </si>
  <si>
    <t>Bloque 6. Datos para el gráfico</t>
  </si>
  <si>
    <t>Zona de éxito</t>
  </si>
  <si>
    <t>Zona de seguridad</t>
  </si>
  <si>
    <t>Zona de alerta</t>
  </si>
  <si>
    <t>Año en curso</t>
  </si>
  <si>
    <t>Bloque 6: Cálculo de las diferencias para graficar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</si>
</sst>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_)"/>
    <numFmt numFmtId="166" formatCode="0_)"/>
  </numFmts>
  <fonts count="14" x14ac:knownFonts="1">
    <font>
      <sz val="12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6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164" fontId="0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10" fillId="0" borderId="0"/>
  </cellStyleXfs>
  <cellXfs count="75">
    <xf numFmtId="164" fontId="0" fillId="0" borderId="0" xfId="0"/>
    <xf numFmtId="164" fontId="4" fillId="0" borderId="0" xfId="0" applyFont="1"/>
    <xf numFmtId="164" fontId="4" fillId="2" borderId="0" xfId="0" applyFont="1" applyFill="1"/>
    <xf numFmtId="164" fontId="5" fillId="0" borderId="6" xfId="0" applyFont="1" applyBorder="1" applyAlignment="1">
      <alignment horizontal="left"/>
    </xf>
    <xf numFmtId="164" fontId="4" fillId="0" borderId="0" xfId="0" applyFont="1" applyAlignment="1">
      <alignment horizontal="left"/>
    </xf>
    <xf numFmtId="164" fontId="6" fillId="0" borderId="0" xfId="0" applyFont="1" applyAlignment="1">
      <alignment horizontal="center"/>
    </xf>
    <xf numFmtId="164" fontId="5" fillId="0" borderId="0" xfId="0" applyFont="1" applyAlignment="1">
      <alignment horizontal="center"/>
    </xf>
    <xf numFmtId="164" fontId="5" fillId="0" borderId="3" xfId="0" applyFont="1" applyBorder="1" applyAlignment="1">
      <alignment horizontal="left"/>
    </xf>
    <xf numFmtId="164" fontId="7" fillId="0" borderId="0" xfId="0" applyFont="1"/>
    <xf numFmtId="164" fontId="6" fillId="0" borderId="0" xfId="0" applyFont="1" applyAlignment="1">
      <alignment horizontal="left"/>
    </xf>
    <xf numFmtId="164" fontId="5" fillId="0" borderId="6" xfId="0" applyFont="1" applyBorder="1"/>
    <xf numFmtId="164" fontId="5" fillId="0" borderId="7" xfId="0" applyFont="1" applyBorder="1"/>
    <xf numFmtId="164" fontId="7" fillId="0" borderId="4" xfId="0" applyFont="1" applyBorder="1"/>
    <xf numFmtId="2" fontId="7" fillId="0" borderId="2" xfId="0" applyNumberFormat="1" applyFont="1" applyBorder="1"/>
    <xf numFmtId="164" fontId="7" fillId="0" borderId="5" xfId="0" applyFont="1" applyBorder="1"/>
    <xf numFmtId="164" fontId="7" fillId="0" borderId="3" xfId="0" applyFont="1" applyBorder="1" applyAlignment="1">
      <alignment horizontal="left"/>
    </xf>
    <xf numFmtId="165" fontId="7" fillId="0" borderId="3" xfId="0" applyNumberFormat="1" applyFont="1" applyBorder="1"/>
    <xf numFmtId="164" fontId="7" fillId="0" borderId="0" xfId="0" applyFont="1" applyAlignment="1">
      <alignment horizontal="left"/>
    </xf>
    <xf numFmtId="164" fontId="7" fillId="0" borderId="6" xfId="0" applyFont="1" applyBorder="1" applyAlignment="1">
      <alignment horizontal="left"/>
    </xf>
    <xf numFmtId="164" fontId="7" fillId="0" borderId="6" xfId="0" applyFont="1" applyBorder="1"/>
    <xf numFmtId="164" fontId="7" fillId="0" borderId="7" xfId="0" applyFont="1" applyBorder="1"/>
    <xf numFmtId="164" fontId="7" fillId="0" borderId="3" xfId="0" applyFont="1" applyBorder="1"/>
    <xf numFmtId="164" fontId="7" fillId="0" borderId="1" xfId="0" applyFont="1" applyBorder="1" applyAlignment="1">
      <alignment horizontal="left"/>
    </xf>
    <xf numFmtId="164" fontId="7" fillId="0" borderId="2" xfId="0" applyFont="1" applyBorder="1" applyAlignment="1">
      <alignment horizontal="left"/>
    </xf>
    <xf numFmtId="2" fontId="7" fillId="0" borderId="1" xfId="0" applyNumberFormat="1" applyFont="1" applyBorder="1"/>
    <xf numFmtId="49" fontId="6" fillId="3" borderId="0" xfId="0" applyNumberFormat="1" applyFont="1" applyFill="1" applyAlignment="1">
      <alignment horizontal="left"/>
    </xf>
    <xf numFmtId="164" fontId="6" fillId="0" borderId="0" xfId="0" applyFont="1"/>
    <xf numFmtId="164" fontId="4" fillId="0" borderId="8" xfId="0" applyFont="1" applyBorder="1" applyAlignment="1">
      <alignment horizontal="left"/>
    </xf>
    <xf numFmtId="164" fontId="5" fillId="0" borderId="9" xfId="0" applyFont="1" applyBorder="1" applyAlignment="1">
      <alignment horizontal="left"/>
    </xf>
    <xf numFmtId="164" fontId="4" fillId="2" borderId="0" xfId="0" applyFont="1" applyFill="1" applyAlignment="1">
      <alignment horizontal="left"/>
    </xf>
    <xf numFmtId="164" fontId="3" fillId="2" borderId="17" xfId="0" applyFont="1" applyFill="1" applyBorder="1" applyAlignment="1">
      <alignment horizontal="left"/>
    </xf>
    <xf numFmtId="164" fontId="4" fillId="2" borderId="18" xfId="0" applyFont="1" applyFill="1" applyBorder="1"/>
    <xf numFmtId="164" fontId="4" fillId="2" borderId="19" xfId="0" applyFont="1" applyFill="1" applyBorder="1"/>
    <xf numFmtId="164" fontId="4" fillId="2" borderId="12" xfId="0" applyFont="1" applyFill="1" applyBorder="1" applyAlignment="1">
      <alignment horizontal="left"/>
    </xf>
    <xf numFmtId="164" fontId="4" fillId="2" borderId="20" xfId="0" applyFont="1" applyFill="1" applyBorder="1"/>
    <xf numFmtId="164" fontId="4" fillId="0" borderId="21" xfId="0" applyFont="1" applyBorder="1" applyAlignment="1">
      <alignment horizontal="left"/>
    </xf>
    <xf numFmtId="164" fontId="4" fillId="2" borderId="22" xfId="0" applyFont="1" applyFill="1" applyBorder="1"/>
    <xf numFmtId="164" fontId="4" fillId="2" borderId="23" xfId="0" applyFont="1" applyFill="1" applyBorder="1"/>
    <xf numFmtId="164" fontId="6" fillId="0" borderId="10" xfId="0" applyFont="1" applyBorder="1"/>
    <xf numFmtId="164" fontId="4" fillId="0" borderId="10" xfId="0" applyFont="1" applyBorder="1"/>
    <xf numFmtId="164" fontId="4" fillId="0" borderId="11" xfId="0" applyFont="1" applyBorder="1"/>
    <xf numFmtId="164" fontId="6" fillId="4" borderId="8" xfId="0" applyFont="1" applyFill="1" applyBorder="1" applyAlignment="1" applyProtection="1">
      <alignment horizontal="center"/>
      <protection locked="0"/>
    </xf>
    <xf numFmtId="164" fontId="7" fillId="0" borderId="5" xfId="0" applyFont="1" applyBorder="1" applyAlignment="1">
      <alignment horizontal="left"/>
    </xf>
    <xf numFmtId="2" fontId="7" fillId="0" borderId="5" xfId="0" applyNumberFormat="1" applyFont="1" applyBorder="1"/>
    <xf numFmtId="164" fontId="7" fillId="0" borderId="9" xfId="0" applyFont="1" applyBorder="1" applyAlignment="1">
      <alignment horizontal="left"/>
    </xf>
    <xf numFmtId="164" fontId="7" fillId="0" borderId="24" xfId="0" applyFont="1" applyBorder="1"/>
    <xf numFmtId="164" fontId="7" fillId="0" borderId="13" xfId="0" applyFont="1" applyBorder="1"/>
    <xf numFmtId="164" fontId="7" fillId="0" borderId="14" xfId="0" applyFont="1" applyBorder="1"/>
    <xf numFmtId="164" fontId="4" fillId="5" borderId="0" xfId="0" applyFont="1" applyFill="1"/>
    <xf numFmtId="164" fontId="4" fillId="6" borderId="0" xfId="0" applyFont="1" applyFill="1"/>
    <xf numFmtId="164" fontId="5" fillId="0" borderId="10" xfId="0" applyFont="1" applyBorder="1" applyAlignment="1">
      <alignment horizontal="right"/>
    </xf>
    <xf numFmtId="164" fontId="5" fillId="0" borderId="8" xfId="0" applyFont="1" applyBorder="1" applyAlignment="1">
      <alignment horizontal="right"/>
    </xf>
    <xf numFmtId="164" fontId="5" fillId="0" borderId="13" xfId="0" applyFont="1" applyBorder="1" applyAlignment="1">
      <alignment horizontal="right"/>
    </xf>
    <xf numFmtId="164" fontId="5" fillId="0" borderId="14" xfId="0" applyFont="1" applyBorder="1" applyAlignment="1">
      <alignment horizontal="right"/>
    </xf>
    <xf numFmtId="166" fontId="8" fillId="7" borderId="0" xfId="0" applyNumberFormat="1" applyFont="1" applyFill="1" applyAlignment="1" applyProtection="1">
      <alignment horizontal="right"/>
      <protection locked="0"/>
    </xf>
    <xf numFmtId="164" fontId="6" fillId="0" borderId="9" xfId="0" applyFont="1" applyBorder="1" applyAlignment="1">
      <alignment horizontal="right"/>
    </xf>
    <xf numFmtId="164" fontId="6" fillId="0" borderId="8" xfId="0" applyFont="1" applyBorder="1" applyAlignment="1">
      <alignment horizontal="right"/>
    </xf>
    <xf numFmtId="164" fontId="6" fillId="0" borderId="15" xfId="0" applyFont="1" applyBorder="1" applyAlignment="1">
      <alignment horizontal="right"/>
    </xf>
    <xf numFmtId="164" fontId="6" fillId="0" borderId="16" xfId="0" applyFont="1" applyBorder="1" applyAlignment="1">
      <alignment horizontal="right"/>
    </xf>
    <xf numFmtId="164" fontId="4" fillId="6" borderId="0" xfId="0" applyFont="1" applyFill="1" applyAlignment="1">
      <alignment horizontal="right"/>
    </xf>
    <xf numFmtId="166" fontId="8" fillId="6" borderId="0" xfId="0" applyNumberFormat="1" applyFont="1" applyFill="1" applyAlignment="1" applyProtection="1">
      <alignment horizontal="right"/>
      <protection locked="0"/>
    </xf>
    <xf numFmtId="2" fontId="7" fillId="6" borderId="2" xfId="0" applyNumberFormat="1" applyFont="1" applyFill="1" applyBorder="1"/>
    <xf numFmtId="2" fontId="7" fillId="6" borderId="5" xfId="0" applyNumberFormat="1" applyFont="1" applyFill="1" applyBorder="1"/>
    <xf numFmtId="164" fontId="9" fillId="8" borderId="14" xfId="0" applyFont="1" applyFill="1" applyBorder="1" applyAlignment="1">
      <alignment horizontal="right"/>
    </xf>
    <xf numFmtId="164" fontId="7" fillId="9" borderId="25" xfId="0" applyFont="1" applyFill="1" applyBorder="1" applyAlignment="1">
      <alignment horizontal="left"/>
    </xf>
    <xf numFmtId="164" fontId="7" fillId="10" borderId="2" xfId="0" applyFont="1" applyFill="1" applyBorder="1" applyAlignment="1">
      <alignment horizontal="left"/>
    </xf>
    <xf numFmtId="2" fontId="7" fillId="10" borderId="2" xfId="0" applyNumberFormat="1" applyFont="1" applyFill="1" applyBorder="1"/>
    <xf numFmtId="2" fontId="7" fillId="11" borderId="2" xfId="0" applyNumberFormat="1" applyFont="1" applyFill="1" applyBorder="1"/>
    <xf numFmtId="2" fontId="7" fillId="8" borderId="25" xfId="0" applyNumberFormat="1" applyFont="1" applyFill="1" applyBorder="1"/>
    <xf numFmtId="164" fontId="10" fillId="0" borderId="26" xfId="0" applyFont="1" applyBorder="1" applyAlignment="1">
      <alignment horizontal="right"/>
    </xf>
    <xf numFmtId="164" fontId="10" fillId="2" borderId="26" xfId="0" applyFont="1" applyFill="1" applyBorder="1" applyAlignment="1">
      <alignment horizontal="right"/>
    </xf>
    <xf numFmtId="164" fontId="11" fillId="0" borderId="0" xfId="0" applyFont="1"/>
    <xf numFmtId="164" fontId="10" fillId="9" borderId="26" xfId="0" applyFont="1" applyFill="1" applyBorder="1" applyAlignment="1">
      <alignment horizontal="right"/>
    </xf>
    <xf numFmtId="164" fontId="13" fillId="2" borderId="0" xfId="0" applyFont="1" applyFill="1"/>
    <xf numFmtId="164" fontId="10" fillId="2" borderId="0" xfId="0" applyFont="1" applyFill="1" applyAlignment="1" applyProtection="1">
      <alignment horizontal="center"/>
      <protection hidden="1"/>
    </xf>
  </cellXfs>
  <cellStyles count="6">
    <cellStyle name="Normal" xfId="0" builtinId="0"/>
    <cellStyle name="Normal 2" xfId="1" xr:uid="{00000000-0005-0000-0000-000001000000}"/>
    <cellStyle name="Normal 2 2" xfId="3" xr:uid="{0041710C-0FE4-415E-A390-29812C457783}"/>
    <cellStyle name="Normal 3" xfId="4" xr:uid="{E35411DA-8CC9-481B-A3B7-70DD1FF8CFA6}"/>
    <cellStyle name="Normal 4" xfId="5" xr:uid="{B31A8BFD-568E-4A38-98A4-0CCCAA7C13FE}"/>
    <cellStyle name="Normal 5" xfId="2" xr:uid="{3DA2B439-AA1E-47FF-9318-42D8A779E385}"/>
  </cellStyles>
  <dxfs count="10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'Canal endémico 2020,2021,2022'!$A$93</c:f>
              <c:strCache>
                <c:ptCount val="1"/>
                <c:pt idx="0">
                  <c:v>Zona de éxito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val>
            <c:numRef>
              <c:f>'Canal endémico 2020,2021,2022'!$B$93:$BA$93</c:f>
              <c:numCache>
                <c:formatCode>0.00</c:formatCode>
                <c:ptCount val="52"/>
                <c:pt idx="0">
                  <c:v>3565.9383669485915</c:v>
                </c:pt>
                <c:pt idx="1">
                  <c:v>3727.7827104507064</c:v>
                </c:pt>
                <c:pt idx="2">
                  <c:v>3750.6865267781877</c:v>
                </c:pt>
                <c:pt idx="3">
                  <c:v>3858.9904116164525</c:v>
                </c:pt>
                <c:pt idx="4">
                  <c:v>3966.0645039975125</c:v>
                </c:pt>
                <c:pt idx="5">
                  <c:v>4145.297811128502</c:v>
                </c:pt>
                <c:pt idx="6">
                  <c:v>4468.309080961857</c:v>
                </c:pt>
                <c:pt idx="7">
                  <c:v>4678.8403946690269</c:v>
                </c:pt>
                <c:pt idx="8">
                  <c:v>4912.1314165595031</c:v>
                </c:pt>
                <c:pt idx="9">
                  <c:v>5100.4579657683907</c:v>
                </c:pt>
                <c:pt idx="10">
                  <c:v>4964.0412788055</c:v>
                </c:pt>
                <c:pt idx="11">
                  <c:v>4485.8799190501668</c:v>
                </c:pt>
                <c:pt idx="12">
                  <c:v>3492.7188156646012</c:v>
                </c:pt>
                <c:pt idx="13">
                  <c:v>3833.6233295597781</c:v>
                </c:pt>
                <c:pt idx="14">
                  <c:v>2978.6146147989207</c:v>
                </c:pt>
                <c:pt idx="15">
                  <c:v>3654.3414284532987</c:v>
                </c:pt>
                <c:pt idx="16">
                  <c:v>3631.1728007429438</c:v>
                </c:pt>
                <c:pt idx="17">
                  <c:v>3491.4647929095509</c:v>
                </c:pt>
                <c:pt idx="18">
                  <c:v>3858.2510667317865</c:v>
                </c:pt>
                <c:pt idx="19">
                  <c:v>3807.3501863950778</c:v>
                </c:pt>
                <c:pt idx="20">
                  <c:v>3319.3111549390892</c:v>
                </c:pt>
                <c:pt idx="21">
                  <c:v>2894.3127038281618</c:v>
                </c:pt>
                <c:pt idx="22">
                  <c:v>2956.5604990726702</c:v>
                </c:pt>
                <c:pt idx="23">
                  <c:v>2931.1459849750095</c:v>
                </c:pt>
                <c:pt idx="24">
                  <c:v>2859.9700475073482</c:v>
                </c:pt>
                <c:pt idx="25">
                  <c:v>2644.5270970950892</c:v>
                </c:pt>
                <c:pt idx="26">
                  <c:v>2448.2350031790183</c:v>
                </c:pt>
                <c:pt idx="27">
                  <c:v>2336.3830833868087</c:v>
                </c:pt>
                <c:pt idx="28">
                  <c:v>2287.9865811766226</c:v>
                </c:pt>
                <c:pt idx="29">
                  <c:v>2191.3657035657857</c:v>
                </c:pt>
                <c:pt idx="30">
                  <c:v>2232.9793691181226</c:v>
                </c:pt>
                <c:pt idx="31">
                  <c:v>2255.9891789216458</c:v>
                </c:pt>
                <c:pt idx="32">
                  <c:v>2171.230558179474</c:v>
                </c:pt>
                <c:pt idx="33">
                  <c:v>2382.5264783397097</c:v>
                </c:pt>
                <c:pt idx="34">
                  <c:v>2091.8867109236712</c:v>
                </c:pt>
                <c:pt idx="35">
                  <c:v>2103.1622115171585</c:v>
                </c:pt>
                <c:pt idx="36">
                  <c:v>1837.6406624544984</c:v>
                </c:pt>
                <c:pt idx="37">
                  <c:v>1805.2518013226427</c:v>
                </c:pt>
                <c:pt idx="38">
                  <c:v>2022.8738081043109</c:v>
                </c:pt>
                <c:pt idx="39">
                  <c:v>2223.271444689909</c:v>
                </c:pt>
                <c:pt idx="40">
                  <c:v>2239.5764003329341</c:v>
                </c:pt>
                <c:pt idx="41">
                  <c:v>2361.6790867323657</c:v>
                </c:pt>
                <c:pt idx="42">
                  <c:v>2542.9353316981451</c:v>
                </c:pt>
                <c:pt idx="43">
                  <c:v>2540.4028991466776</c:v>
                </c:pt>
                <c:pt idx="44">
                  <c:v>2430.9269659926576</c:v>
                </c:pt>
                <c:pt idx="45">
                  <c:v>2454.1424872093876</c:v>
                </c:pt>
                <c:pt idx="46">
                  <c:v>2501.6960888137619</c:v>
                </c:pt>
                <c:pt idx="47">
                  <c:v>2401.455248123093</c:v>
                </c:pt>
                <c:pt idx="48">
                  <c:v>2468.6299478600608</c:v>
                </c:pt>
                <c:pt idx="49">
                  <c:v>2327.7905836614677</c:v>
                </c:pt>
                <c:pt idx="50">
                  <c:v>2009.3761024778792</c:v>
                </c:pt>
                <c:pt idx="51">
                  <c:v>1263.2895783206568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3-4A39-9F4B-B493D0B56FB1}"/>
            </c:ext>
          </c:extLst>
        </c:ser>
        <c:ser>
          <c:idx val="1"/>
          <c:order val="1"/>
          <c:tx>
            <c:strRef>
              <c:f>'Canal endémico 2020,2021,2022'!$A$94</c:f>
              <c:strCache>
                <c:ptCount val="1"/>
                <c:pt idx="0">
                  <c:v>Zona de seguridad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val>
            <c:numRef>
              <c:f>'Canal endémico 2020,2021,2022'!$B$94:$BA$94</c:f>
              <c:numCache>
                <c:formatCode>0.00</c:formatCode>
                <c:ptCount val="52"/>
                <c:pt idx="0">
                  <c:v>1225.5363285801377</c:v>
                </c:pt>
                <c:pt idx="1">
                  <c:v>1217.1939615047127</c:v>
                </c:pt>
                <c:pt idx="2">
                  <c:v>1204.6068393775995</c:v>
                </c:pt>
                <c:pt idx="3">
                  <c:v>1300.2952254236861</c:v>
                </c:pt>
                <c:pt idx="4">
                  <c:v>1459.483470233381</c:v>
                </c:pt>
                <c:pt idx="5">
                  <c:v>1466.2693726406851</c:v>
                </c:pt>
                <c:pt idx="6">
                  <c:v>1445.9110854692944</c:v>
                </c:pt>
                <c:pt idx="7">
                  <c:v>1742.3347340034588</c:v>
                </c:pt>
                <c:pt idx="8">
                  <c:v>1430.5004321313818</c:v>
                </c:pt>
                <c:pt idx="9">
                  <c:v>1380.4695762471429</c:v>
                </c:pt>
                <c:pt idx="10">
                  <c:v>1456.0796762504497</c:v>
                </c:pt>
                <c:pt idx="11">
                  <c:v>1385.0119124493749</c:v>
                </c:pt>
                <c:pt idx="12">
                  <c:v>1690.3406208164738</c:v>
                </c:pt>
                <c:pt idx="13">
                  <c:v>2043.4899909961864</c:v>
                </c:pt>
                <c:pt idx="14">
                  <c:v>1779.2833563989648</c:v>
                </c:pt>
                <c:pt idx="15">
                  <c:v>1943.9445159737729</c:v>
                </c:pt>
                <c:pt idx="16">
                  <c:v>1898.2292166469224</c:v>
                </c:pt>
                <c:pt idx="17">
                  <c:v>1970.8762329711926</c:v>
                </c:pt>
                <c:pt idx="18">
                  <c:v>1755.0837846958711</c:v>
                </c:pt>
                <c:pt idx="19">
                  <c:v>1724.7475671701868</c:v>
                </c:pt>
                <c:pt idx="20">
                  <c:v>1725.7931072652295</c:v>
                </c:pt>
                <c:pt idx="21">
                  <c:v>1792.9936001452834</c:v>
                </c:pt>
                <c:pt idx="22">
                  <c:v>1600.1024876064334</c:v>
                </c:pt>
                <c:pt idx="23">
                  <c:v>1510.1391227129284</c:v>
                </c:pt>
                <c:pt idx="24">
                  <c:v>1436.2056341025432</c:v>
                </c:pt>
                <c:pt idx="25">
                  <c:v>1277.3761968171411</c:v>
                </c:pt>
                <c:pt idx="26">
                  <c:v>1174.0519854138765</c:v>
                </c:pt>
                <c:pt idx="27">
                  <c:v>1147.4851387628496</c:v>
                </c:pt>
                <c:pt idx="28">
                  <c:v>1309.4008185671914</c:v>
                </c:pt>
                <c:pt idx="29">
                  <c:v>1164.8831366615282</c:v>
                </c:pt>
                <c:pt idx="30">
                  <c:v>1170.2249075996924</c:v>
                </c:pt>
                <c:pt idx="31">
                  <c:v>1117.881046986507</c:v>
                </c:pt>
                <c:pt idx="32">
                  <c:v>1127.6737647861951</c:v>
                </c:pt>
                <c:pt idx="33">
                  <c:v>1162.3052384229618</c:v>
                </c:pt>
                <c:pt idx="34">
                  <c:v>1269.1985204085299</c:v>
                </c:pt>
                <c:pt idx="35">
                  <c:v>1269.7841505461129</c:v>
                </c:pt>
                <c:pt idx="36">
                  <c:v>1133.3259393876201</c:v>
                </c:pt>
                <c:pt idx="37">
                  <c:v>1339.8418263136318</c:v>
                </c:pt>
                <c:pt idx="38">
                  <c:v>1180.6138906998856</c:v>
                </c:pt>
                <c:pt idx="39">
                  <c:v>1192.2136558507405</c:v>
                </c:pt>
                <c:pt idx="40">
                  <c:v>1191.9794965690162</c:v>
                </c:pt>
                <c:pt idx="41">
                  <c:v>1176.4484385989022</c:v>
                </c:pt>
                <c:pt idx="42">
                  <c:v>1096.1114059525162</c:v>
                </c:pt>
                <c:pt idx="43">
                  <c:v>1140.1010239714151</c:v>
                </c:pt>
                <c:pt idx="44">
                  <c:v>1145.263672747069</c:v>
                </c:pt>
                <c:pt idx="45">
                  <c:v>1185.3421426229561</c:v>
                </c:pt>
                <c:pt idx="46">
                  <c:v>966.78157488910028</c:v>
                </c:pt>
                <c:pt idx="47">
                  <c:v>971.07215798212246</c:v>
                </c:pt>
                <c:pt idx="48">
                  <c:v>1006.2798583066046</c:v>
                </c:pt>
                <c:pt idx="49">
                  <c:v>987.18892578742407</c:v>
                </c:pt>
                <c:pt idx="50">
                  <c:v>852.6484790324962</c:v>
                </c:pt>
                <c:pt idx="51">
                  <c:v>986.89816369744585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3-4A39-9F4B-B493D0B56FB1}"/>
            </c:ext>
          </c:extLst>
        </c:ser>
        <c:ser>
          <c:idx val="2"/>
          <c:order val="2"/>
          <c:tx>
            <c:strRef>
              <c:f>'Canal endémico 2020,2021,2022'!$A$95</c:f>
              <c:strCache>
                <c:ptCount val="1"/>
                <c:pt idx="0">
                  <c:v>Zona de alerta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val>
            <c:numRef>
              <c:f>'Canal endémico 2020,2021,2022'!$B$95:$BA$95</c:f>
              <c:numCache>
                <c:formatCode>0.00</c:formatCode>
                <c:ptCount val="52"/>
                <c:pt idx="0">
                  <c:v>1640.601723819037</c:v>
                </c:pt>
                <c:pt idx="1">
                  <c:v>1609.0993672543937</c:v>
                </c:pt>
                <c:pt idx="2">
                  <c:v>1586.1371653756132</c:v>
                </c:pt>
                <c:pt idx="3">
                  <c:v>1732.5383485351995</c:v>
                </c:pt>
                <c:pt idx="4">
                  <c:v>1989.5302567278995</c:v>
                </c:pt>
                <c:pt idx="5">
                  <c:v>1978.4148737072646</c:v>
                </c:pt>
                <c:pt idx="6">
                  <c:v>1908.3509488587242</c:v>
                </c:pt>
                <c:pt idx="7">
                  <c:v>2383.9397837094502</c:v>
                </c:pt>
                <c:pt idx="8">
                  <c:v>1842.6722383805627</c:v>
                </c:pt>
                <c:pt idx="9">
                  <c:v>1750.2864956718713</c:v>
                </c:pt>
                <c:pt idx="10">
                  <c:v>1878.7047957976729</c:v>
                </c:pt>
                <c:pt idx="11">
                  <c:v>1807.6751449819149</c:v>
                </c:pt>
                <c:pt idx="12">
                  <c:v>2496.257840475173</c:v>
                </c:pt>
                <c:pt idx="13">
                  <c:v>3118.0106968581758</c:v>
                </c:pt>
                <c:pt idx="14">
                  <c:v>2823.691762460091</c:v>
                </c:pt>
                <c:pt idx="15">
                  <c:v>2963.3557131078187</c:v>
                </c:pt>
                <c:pt idx="16">
                  <c:v>2876.3710810281354</c:v>
                </c:pt>
                <c:pt idx="17">
                  <c:v>3066.885749289906</c:v>
                </c:pt>
                <c:pt idx="18">
                  <c:v>2542.7132581753467</c:v>
                </c:pt>
                <c:pt idx="19">
                  <c:v>2495.4147725654866</c:v>
                </c:pt>
                <c:pt idx="20">
                  <c:v>2609.0732588606234</c:v>
                </c:pt>
                <c:pt idx="21">
                  <c:v>2883.8985914433733</c:v>
                </c:pt>
                <c:pt idx="22">
                  <c:v>2450.940799647572</c:v>
                </c:pt>
                <c:pt idx="23">
                  <c:v>2274.4478727078076</c:v>
                </c:pt>
                <c:pt idx="24">
                  <c:v>2144.4017744250923</c:v>
                </c:pt>
                <c:pt idx="25">
                  <c:v>1882.3445312374783</c:v>
                </c:pt>
                <c:pt idx="26">
                  <c:v>1725.2222142232513</c:v>
                </c:pt>
                <c:pt idx="27">
                  <c:v>1698.6442865806248</c:v>
                </c:pt>
                <c:pt idx="28">
                  <c:v>2041.9155732015806</c:v>
                </c:pt>
                <c:pt idx="29">
                  <c:v>1769.5890219681514</c:v>
                </c:pt>
                <c:pt idx="30">
                  <c:v>1769.3784621439404</c:v>
                </c:pt>
                <c:pt idx="31">
                  <c:v>1659.1839356217633</c:v>
                </c:pt>
                <c:pt idx="32">
                  <c:v>1699.4958364223485</c:v>
                </c:pt>
                <c:pt idx="33">
                  <c:v>1717.0777053131246</c:v>
                </c:pt>
                <c:pt idx="34">
                  <c:v>2020.3564374700563</c:v>
                </c:pt>
                <c:pt idx="35">
                  <c:v>2017.7029790561801</c:v>
                </c:pt>
                <c:pt idx="36">
                  <c:v>1812.8227842053675</c:v>
                </c:pt>
                <c:pt idx="37">
                  <c:v>2306.0946884284995</c:v>
                </c:pt>
                <c:pt idx="38">
                  <c:v>1852.1878758543639</c:v>
                </c:pt>
                <c:pt idx="39">
                  <c:v>1816.7478353307947</c:v>
                </c:pt>
                <c:pt idx="40">
                  <c:v>1811.8276585224139</c:v>
                </c:pt>
                <c:pt idx="41">
                  <c:v>1749.7119776710406</c:v>
                </c:pt>
                <c:pt idx="42">
                  <c:v>1559.0023942823318</c:v>
                </c:pt>
                <c:pt idx="43">
                  <c:v>1641.3805218923753</c:v>
                </c:pt>
                <c:pt idx="44">
                  <c:v>1673.3904647059126</c:v>
                </c:pt>
                <c:pt idx="45">
                  <c:v>1745.8398926599657</c:v>
                </c:pt>
                <c:pt idx="46">
                  <c:v>1332.6978349505239</c:v>
                </c:pt>
                <c:pt idx="47">
                  <c:v>1355.3229148262994</c:v>
                </c:pt>
                <c:pt idx="48">
                  <c:v>1407.9053498353824</c:v>
                </c:pt>
                <c:pt idx="49">
                  <c:v>1396.5893295393744</c:v>
                </c:pt>
                <c:pt idx="50">
                  <c:v>1205.2236534611211</c:v>
                </c:pt>
                <c:pt idx="51">
                  <c:v>1727.0450067821776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03-4A39-9F4B-B493D0B56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529248"/>
        <c:axId val="648527088"/>
      </c:areaChart>
      <c:lineChart>
        <c:grouping val="stacked"/>
        <c:varyColors val="0"/>
        <c:ser>
          <c:idx val="3"/>
          <c:order val="3"/>
          <c:tx>
            <c:strRef>
              <c:f>'Canal endémico 2020,2021,2022'!$A$96</c:f>
              <c:strCache>
                <c:ptCount val="1"/>
                <c:pt idx="0">
                  <c:v>Año en curso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'Canal endémico 2020,2021,2022'!$B$96:$V$96</c:f>
              <c:numCache>
                <c:formatCode>General_)</c:formatCode>
                <c:ptCount val="21"/>
                <c:pt idx="0">
                  <c:v>6383</c:v>
                </c:pt>
                <c:pt idx="1">
                  <c:v>6330</c:v>
                </c:pt>
                <c:pt idx="2">
                  <c:v>6442</c:v>
                </c:pt>
                <c:pt idx="3">
                  <c:v>6378</c:v>
                </c:pt>
                <c:pt idx="4">
                  <c:v>6391</c:v>
                </c:pt>
                <c:pt idx="5">
                  <c:v>6081</c:v>
                </c:pt>
                <c:pt idx="6">
                  <c:v>6285</c:v>
                </c:pt>
                <c:pt idx="7">
                  <c:v>7080</c:v>
                </c:pt>
                <c:pt idx="8">
                  <c:v>6543</c:v>
                </c:pt>
                <c:pt idx="9">
                  <c:v>6624</c:v>
                </c:pt>
                <c:pt idx="10">
                  <c:v>6195</c:v>
                </c:pt>
                <c:pt idx="11">
                  <c:v>6633</c:v>
                </c:pt>
                <c:pt idx="12">
                  <c:v>6001</c:v>
                </c:pt>
                <c:pt idx="13">
                  <c:v>3734</c:v>
                </c:pt>
                <c:pt idx="14">
                  <c:v>5518</c:v>
                </c:pt>
                <c:pt idx="15">
                  <c:v>6993</c:v>
                </c:pt>
                <c:pt idx="16">
                  <c:v>7444</c:v>
                </c:pt>
                <c:pt idx="17">
                  <c:v>7714</c:v>
                </c:pt>
                <c:pt idx="18">
                  <c:v>9474</c:v>
                </c:pt>
                <c:pt idx="19">
                  <c:v>9966</c:v>
                </c:pt>
                <c:pt idx="20">
                  <c:v>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3-4A39-9F4B-B493D0B56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29248"/>
        <c:axId val="648527088"/>
      </c:lineChart>
      <c:catAx>
        <c:axId val="64852924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48527088"/>
        <c:crosses val="autoZero"/>
        <c:auto val="0"/>
        <c:lblAlgn val="ctr"/>
        <c:lblOffset val="100"/>
        <c:noMultiLvlLbl val="0"/>
      </c:catAx>
      <c:valAx>
        <c:axId val="64852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48529248"/>
        <c:crosses val="autoZero"/>
        <c:crossBetween val="between"/>
      </c:valAx>
      <c:spPr>
        <a:solidFill>
          <a:schemeClr val="accent2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Series</a:t>
            </a:r>
            <a:r>
              <a:rPr lang="es-ES" baseline="0"/>
              <a:t> temporales de IRA en la región XX, por semana epidemiológica, entre el 2014 y el 2022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4.5353340832395957E-2"/>
          <c:y val="0.1021390085597554"/>
          <c:w val="0.94207523059617548"/>
          <c:h val="0.77722765053083032"/>
        </c:manualLayout>
      </c:layout>
      <c:lineChart>
        <c:grouping val="standard"/>
        <c:varyColors val="0"/>
        <c:ser>
          <c:idx val="0"/>
          <c:order val="0"/>
          <c:tx>
            <c:strRef>
              <c:f>'Canal endémico 2020,2021,2022'!$A$35</c:f>
              <c:strCache>
                <c:ptCount val="1"/>
                <c:pt idx="0">
                  <c:v>2015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2020,2021,2022'!$B$35:$BA$35</c:f>
              <c:numCache>
                <c:formatCode>General_)</c:formatCode>
                <c:ptCount val="52"/>
                <c:pt idx="0">
                  <c:v>7182</c:v>
                </c:pt>
                <c:pt idx="1">
                  <c:v>6419</c:v>
                </c:pt>
                <c:pt idx="2">
                  <c:v>7154</c:v>
                </c:pt>
                <c:pt idx="3">
                  <c:v>7024</c:v>
                </c:pt>
                <c:pt idx="4">
                  <c:v>7473</c:v>
                </c:pt>
                <c:pt idx="5">
                  <c:v>7569</c:v>
                </c:pt>
                <c:pt idx="6">
                  <c:v>7203</c:v>
                </c:pt>
                <c:pt idx="7">
                  <c:v>8065</c:v>
                </c:pt>
                <c:pt idx="8">
                  <c:v>7592</c:v>
                </c:pt>
                <c:pt idx="9">
                  <c:v>7288</c:v>
                </c:pt>
                <c:pt idx="10">
                  <c:v>6975</c:v>
                </c:pt>
                <c:pt idx="11">
                  <c:v>6751</c:v>
                </c:pt>
                <c:pt idx="12">
                  <c:v>4483</c:v>
                </c:pt>
                <c:pt idx="13">
                  <c:v>6856</c:v>
                </c:pt>
                <c:pt idx="14">
                  <c:v>6867</c:v>
                </c:pt>
                <c:pt idx="15">
                  <c:v>6314</c:v>
                </c:pt>
                <c:pt idx="16">
                  <c:v>5837</c:v>
                </c:pt>
                <c:pt idx="17">
                  <c:v>6517</c:v>
                </c:pt>
                <c:pt idx="18">
                  <c:v>6648</c:v>
                </c:pt>
                <c:pt idx="19">
                  <c:v>6566</c:v>
                </c:pt>
                <c:pt idx="20">
                  <c:v>5604</c:v>
                </c:pt>
                <c:pt idx="21">
                  <c:v>6151</c:v>
                </c:pt>
                <c:pt idx="22">
                  <c:v>5339</c:v>
                </c:pt>
                <c:pt idx="23">
                  <c:v>5427</c:v>
                </c:pt>
                <c:pt idx="24">
                  <c:v>5368</c:v>
                </c:pt>
                <c:pt idx="25">
                  <c:v>5037</c:v>
                </c:pt>
                <c:pt idx="26">
                  <c:v>4213</c:v>
                </c:pt>
                <c:pt idx="27">
                  <c:v>4497</c:v>
                </c:pt>
                <c:pt idx="28">
                  <c:v>4783</c:v>
                </c:pt>
                <c:pt idx="29">
                  <c:v>4664</c:v>
                </c:pt>
                <c:pt idx="30">
                  <c:v>4814</c:v>
                </c:pt>
                <c:pt idx="31">
                  <c:v>4580</c:v>
                </c:pt>
                <c:pt idx="32">
                  <c:v>4960</c:v>
                </c:pt>
                <c:pt idx="33">
                  <c:v>5077</c:v>
                </c:pt>
                <c:pt idx="34">
                  <c:v>5433</c:v>
                </c:pt>
                <c:pt idx="35">
                  <c:v>5322</c:v>
                </c:pt>
                <c:pt idx="36">
                  <c:v>5136</c:v>
                </c:pt>
                <c:pt idx="37">
                  <c:v>6118</c:v>
                </c:pt>
                <c:pt idx="38">
                  <c:v>5667</c:v>
                </c:pt>
                <c:pt idx="39">
                  <c:v>5884</c:v>
                </c:pt>
                <c:pt idx="40">
                  <c:v>5790</c:v>
                </c:pt>
                <c:pt idx="41">
                  <c:v>5551</c:v>
                </c:pt>
                <c:pt idx="42">
                  <c:v>5558</c:v>
                </c:pt>
                <c:pt idx="43">
                  <c:v>5079</c:v>
                </c:pt>
                <c:pt idx="44">
                  <c:v>5229</c:v>
                </c:pt>
                <c:pt idx="45">
                  <c:v>5671</c:v>
                </c:pt>
                <c:pt idx="46">
                  <c:v>4441</c:v>
                </c:pt>
                <c:pt idx="47">
                  <c:v>4884</c:v>
                </c:pt>
                <c:pt idx="48">
                  <c:v>4477</c:v>
                </c:pt>
                <c:pt idx="49">
                  <c:v>3961</c:v>
                </c:pt>
                <c:pt idx="50">
                  <c:v>3178</c:v>
                </c:pt>
                <c:pt idx="51">
                  <c:v>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B-4B8D-9E45-C675463BFDC0}"/>
            </c:ext>
          </c:extLst>
        </c:ser>
        <c:ser>
          <c:idx val="1"/>
          <c:order val="1"/>
          <c:tx>
            <c:strRef>
              <c:f>'Canal endémico 2020,2021,2022'!$A$36</c:f>
              <c:strCache>
                <c:ptCount val="1"/>
                <c:pt idx="0">
                  <c:v>2016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2020,2021,2022'!$B$36:$BA$36</c:f>
              <c:numCache>
                <c:formatCode>General_)</c:formatCode>
                <c:ptCount val="52"/>
                <c:pt idx="0">
                  <c:v>4622</c:v>
                </c:pt>
                <c:pt idx="1">
                  <c:v>4526</c:v>
                </c:pt>
                <c:pt idx="2">
                  <c:v>4963</c:v>
                </c:pt>
                <c:pt idx="3">
                  <c:v>5022</c:v>
                </c:pt>
                <c:pt idx="4">
                  <c:v>5667</c:v>
                </c:pt>
                <c:pt idx="5">
                  <c:v>6479</c:v>
                </c:pt>
                <c:pt idx="6">
                  <c:v>6876</c:v>
                </c:pt>
                <c:pt idx="7">
                  <c:v>7522</c:v>
                </c:pt>
                <c:pt idx="8">
                  <c:v>7586</c:v>
                </c:pt>
                <c:pt idx="9">
                  <c:v>7736</c:v>
                </c:pt>
                <c:pt idx="10">
                  <c:v>8293</c:v>
                </c:pt>
                <c:pt idx="11">
                  <c:v>5641</c:v>
                </c:pt>
                <c:pt idx="12">
                  <c:v>8770</c:v>
                </c:pt>
                <c:pt idx="13">
                  <c:v>9576</c:v>
                </c:pt>
                <c:pt idx="14">
                  <c:v>7384</c:v>
                </c:pt>
                <c:pt idx="15">
                  <c:v>8913</c:v>
                </c:pt>
                <c:pt idx="16">
                  <c:v>8701</c:v>
                </c:pt>
                <c:pt idx="17">
                  <c:v>9048</c:v>
                </c:pt>
                <c:pt idx="18">
                  <c:v>7771</c:v>
                </c:pt>
                <c:pt idx="19">
                  <c:v>7869</c:v>
                </c:pt>
                <c:pt idx="20">
                  <c:v>7918</c:v>
                </c:pt>
                <c:pt idx="21">
                  <c:v>7072</c:v>
                </c:pt>
                <c:pt idx="22">
                  <c:v>6480</c:v>
                </c:pt>
                <c:pt idx="23">
                  <c:v>6132</c:v>
                </c:pt>
                <c:pt idx="24">
                  <c:v>5550</c:v>
                </c:pt>
                <c:pt idx="25">
                  <c:v>5224</c:v>
                </c:pt>
                <c:pt idx="26">
                  <c:v>4847</c:v>
                </c:pt>
                <c:pt idx="27">
                  <c:v>4557</c:v>
                </c:pt>
                <c:pt idx="28">
                  <c:v>5098</c:v>
                </c:pt>
                <c:pt idx="29">
                  <c:v>4852</c:v>
                </c:pt>
                <c:pt idx="30">
                  <c:v>4777</c:v>
                </c:pt>
                <c:pt idx="31">
                  <c:v>5009</c:v>
                </c:pt>
                <c:pt idx="32">
                  <c:v>4545</c:v>
                </c:pt>
                <c:pt idx="33">
                  <c:v>4688</c:v>
                </c:pt>
                <c:pt idx="34">
                  <c:v>4628</c:v>
                </c:pt>
                <c:pt idx="35">
                  <c:v>4797</c:v>
                </c:pt>
                <c:pt idx="36">
                  <c:v>4147</c:v>
                </c:pt>
                <c:pt idx="37">
                  <c:v>4319</c:v>
                </c:pt>
                <c:pt idx="38">
                  <c:v>4514</c:v>
                </c:pt>
                <c:pt idx="39">
                  <c:v>4758</c:v>
                </c:pt>
                <c:pt idx="40">
                  <c:v>4009</c:v>
                </c:pt>
                <c:pt idx="41">
                  <c:v>3974</c:v>
                </c:pt>
                <c:pt idx="42">
                  <c:v>3814</c:v>
                </c:pt>
                <c:pt idx="43">
                  <c:v>3749</c:v>
                </c:pt>
                <c:pt idx="44">
                  <c:v>3664</c:v>
                </c:pt>
                <c:pt idx="45">
                  <c:v>4019</c:v>
                </c:pt>
                <c:pt idx="46">
                  <c:v>3443</c:v>
                </c:pt>
                <c:pt idx="47">
                  <c:v>3234</c:v>
                </c:pt>
                <c:pt idx="48">
                  <c:v>4070</c:v>
                </c:pt>
                <c:pt idx="49">
                  <c:v>3738</c:v>
                </c:pt>
                <c:pt idx="50">
                  <c:v>3427</c:v>
                </c:pt>
                <c:pt idx="51">
                  <c:v>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B-4B8D-9E45-C675463BFDC0}"/>
            </c:ext>
          </c:extLst>
        </c:ser>
        <c:ser>
          <c:idx val="2"/>
          <c:order val="2"/>
          <c:tx>
            <c:strRef>
              <c:f>'Canal endémico 2020,2021,2022'!$A$37</c:f>
              <c:strCache>
                <c:ptCount val="1"/>
                <c:pt idx="0">
                  <c:v>2017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2020,2021,2022'!$B$37:$BA$37</c:f>
              <c:numCache>
                <c:formatCode>General_)</c:formatCode>
                <c:ptCount val="52"/>
                <c:pt idx="0">
                  <c:v>4416</c:v>
                </c:pt>
                <c:pt idx="1">
                  <c:v>4148</c:v>
                </c:pt>
                <c:pt idx="2">
                  <c:v>4525</c:v>
                </c:pt>
                <c:pt idx="3">
                  <c:v>4756</c:v>
                </c:pt>
                <c:pt idx="4">
                  <c:v>5170</c:v>
                </c:pt>
                <c:pt idx="5">
                  <c:v>5462</c:v>
                </c:pt>
                <c:pt idx="6">
                  <c:v>5962</c:v>
                </c:pt>
                <c:pt idx="7">
                  <c:v>7149</c:v>
                </c:pt>
                <c:pt idx="8">
                  <c:v>6647</c:v>
                </c:pt>
                <c:pt idx="9">
                  <c:v>7283</c:v>
                </c:pt>
                <c:pt idx="10">
                  <c:v>7865</c:v>
                </c:pt>
                <c:pt idx="11">
                  <c:v>8558</c:v>
                </c:pt>
                <c:pt idx="12">
                  <c:v>7515</c:v>
                </c:pt>
                <c:pt idx="13">
                  <c:v>7324</c:v>
                </c:pt>
                <c:pt idx="14">
                  <c:v>4875</c:v>
                </c:pt>
                <c:pt idx="15">
                  <c:v>9240</c:v>
                </c:pt>
                <c:pt idx="16">
                  <c:v>7828</c:v>
                </c:pt>
                <c:pt idx="17">
                  <c:v>8091</c:v>
                </c:pt>
                <c:pt idx="18">
                  <c:v>7550</c:v>
                </c:pt>
                <c:pt idx="19">
                  <c:v>7724</c:v>
                </c:pt>
                <c:pt idx="20">
                  <c:v>7554</c:v>
                </c:pt>
                <c:pt idx="21">
                  <c:v>6948</c:v>
                </c:pt>
                <c:pt idx="22">
                  <c:v>6514</c:v>
                </c:pt>
                <c:pt idx="23">
                  <c:v>6145</c:v>
                </c:pt>
                <c:pt idx="24">
                  <c:v>5600</c:v>
                </c:pt>
                <c:pt idx="25">
                  <c:v>5278</c:v>
                </c:pt>
                <c:pt idx="26">
                  <c:v>4229</c:v>
                </c:pt>
                <c:pt idx="27">
                  <c:v>4419</c:v>
                </c:pt>
                <c:pt idx="28">
                  <c:v>4439</c:v>
                </c:pt>
                <c:pt idx="29">
                  <c:v>3580</c:v>
                </c:pt>
                <c:pt idx="30">
                  <c:v>3865</c:v>
                </c:pt>
                <c:pt idx="31">
                  <c:v>4007</c:v>
                </c:pt>
                <c:pt idx="32">
                  <c:v>3753</c:v>
                </c:pt>
                <c:pt idx="33">
                  <c:v>3949</c:v>
                </c:pt>
                <c:pt idx="34">
                  <c:v>4001</c:v>
                </c:pt>
                <c:pt idx="35">
                  <c:v>3553</c:v>
                </c:pt>
                <c:pt idx="36">
                  <c:v>2867</c:v>
                </c:pt>
                <c:pt idx="37">
                  <c:v>3663</c:v>
                </c:pt>
                <c:pt idx="38">
                  <c:v>3444</c:v>
                </c:pt>
                <c:pt idx="39">
                  <c:v>3192</c:v>
                </c:pt>
                <c:pt idx="40">
                  <c:v>3645</c:v>
                </c:pt>
                <c:pt idx="41">
                  <c:v>3405</c:v>
                </c:pt>
                <c:pt idx="42">
                  <c:v>3414</c:v>
                </c:pt>
                <c:pt idx="43">
                  <c:v>3578</c:v>
                </c:pt>
                <c:pt idx="44">
                  <c:v>3582</c:v>
                </c:pt>
                <c:pt idx="45">
                  <c:v>3357</c:v>
                </c:pt>
                <c:pt idx="46">
                  <c:v>3405</c:v>
                </c:pt>
                <c:pt idx="47">
                  <c:v>3480</c:v>
                </c:pt>
                <c:pt idx="48">
                  <c:v>3452</c:v>
                </c:pt>
                <c:pt idx="49">
                  <c:v>3296</c:v>
                </c:pt>
                <c:pt idx="50">
                  <c:v>3326</c:v>
                </c:pt>
                <c:pt idx="51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B-4B8D-9E45-C675463BFDC0}"/>
            </c:ext>
          </c:extLst>
        </c:ser>
        <c:ser>
          <c:idx val="3"/>
          <c:order val="3"/>
          <c:tx>
            <c:strRef>
              <c:f>'Canal endémico 2020,2021,2022'!$A$38</c:f>
              <c:strCache>
                <c:ptCount val="1"/>
                <c:pt idx="0">
                  <c:v>2018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2020,2021,2022'!$B$38:$BA$38</c:f>
              <c:numCache>
                <c:formatCode>General_)</c:formatCode>
                <c:ptCount val="52"/>
                <c:pt idx="0">
                  <c:v>4835</c:v>
                </c:pt>
                <c:pt idx="1">
                  <c:v>5502</c:v>
                </c:pt>
                <c:pt idx="2">
                  <c:v>5129</c:v>
                </c:pt>
                <c:pt idx="3">
                  <c:v>5553</c:v>
                </c:pt>
                <c:pt idx="4">
                  <c:v>6851</c:v>
                </c:pt>
                <c:pt idx="5">
                  <c:v>5800</c:v>
                </c:pt>
                <c:pt idx="6">
                  <c:v>6427</c:v>
                </c:pt>
                <c:pt idx="7">
                  <c:v>6502</c:v>
                </c:pt>
                <c:pt idx="8">
                  <c:v>6614</c:v>
                </c:pt>
                <c:pt idx="9">
                  <c:v>7318</c:v>
                </c:pt>
                <c:pt idx="10">
                  <c:v>6390</c:v>
                </c:pt>
                <c:pt idx="11">
                  <c:v>6507</c:v>
                </c:pt>
                <c:pt idx="12">
                  <c:v>4413</c:v>
                </c:pt>
                <c:pt idx="13">
                  <c:v>6992</c:v>
                </c:pt>
                <c:pt idx="14">
                  <c:v>5958</c:v>
                </c:pt>
                <c:pt idx="15">
                  <c:v>6579</c:v>
                </c:pt>
                <c:pt idx="16">
                  <c:v>5799</c:v>
                </c:pt>
                <c:pt idx="17">
                  <c:v>5567</c:v>
                </c:pt>
                <c:pt idx="18">
                  <c:v>5976</c:v>
                </c:pt>
                <c:pt idx="19">
                  <c:v>5953</c:v>
                </c:pt>
                <c:pt idx="20">
                  <c:v>6365</c:v>
                </c:pt>
                <c:pt idx="21">
                  <c:v>6501</c:v>
                </c:pt>
                <c:pt idx="22">
                  <c:v>5695</c:v>
                </c:pt>
                <c:pt idx="23">
                  <c:v>5874</c:v>
                </c:pt>
                <c:pt idx="24">
                  <c:v>5544</c:v>
                </c:pt>
                <c:pt idx="25">
                  <c:v>4619</c:v>
                </c:pt>
                <c:pt idx="26">
                  <c:v>4956</c:v>
                </c:pt>
                <c:pt idx="27">
                  <c:v>4463</c:v>
                </c:pt>
                <c:pt idx="28">
                  <c:v>4579</c:v>
                </c:pt>
                <c:pt idx="29">
                  <c:v>4573</c:v>
                </c:pt>
                <c:pt idx="30">
                  <c:v>4291</c:v>
                </c:pt>
                <c:pt idx="31">
                  <c:v>4384</c:v>
                </c:pt>
                <c:pt idx="32">
                  <c:v>4272</c:v>
                </c:pt>
                <c:pt idx="33">
                  <c:v>4237</c:v>
                </c:pt>
                <c:pt idx="34">
                  <c:v>3994</c:v>
                </c:pt>
                <c:pt idx="35">
                  <c:v>4450</c:v>
                </c:pt>
                <c:pt idx="36">
                  <c:v>3771</c:v>
                </c:pt>
                <c:pt idx="37">
                  <c:v>4020</c:v>
                </c:pt>
                <c:pt idx="38">
                  <c:v>3592</c:v>
                </c:pt>
                <c:pt idx="39">
                  <c:v>3577</c:v>
                </c:pt>
                <c:pt idx="40">
                  <c:v>3854</c:v>
                </c:pt>
                <c:pt idx="41">
                  <c:v>3525</c:v>
                </c:pt>
                <c:pt idx="42">
                  <c:v>4443</c:v>
                </c:pt>
                <c:pt idx="43">
                  <c:v>4030</c:v>
                </c:pt>
                <c:pt idx="44">
                  <c:v>4250</c:v>
                </c:pt>
                <c:pt idx="45">
                  <c:v>3998</c:v>
                </c:pt>
                <c:pt idx="46">
                  <c:v>3699</c:v>
                </c:pt>
                <c:pt idx="47">
                  <c:v>3313</c:v>
                </c:pt>
                <c:pt idx="48">
                  <c:v>3636</c:v>
                </c:pt>
                <c:pt idx="49">
                  <c:v>3314</c:v>
                </c:pt>
                <c:pt idx="50">
                  <c:v>2942</c:v>
                </c:pt>
                <c:pt idx="51">
                  <c:v>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0B-4B8D-9E45-C675463BFDC0}"/>
            </c:ext>
          </c:extLst>
        </c:ser>
        <c:ser>
          <c:idx val="4"/>
          <c:order val="4"/>
          <c:tx>
            <c:strRef>
              <c:f>'Canal endémico 2020,2021,2022'!$A$39</c:f>
              <c:strCache>
                <c:ptCount val="1"/>
                <c:pt idx="0">
                  <c:v>2019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2020,2021,2022'!$B$39:$BA$39</c:f>
              <c:numCache>
                <c:formatCode>General_)</c:formatCode>
                <c:ptCount val="52"/>
                <c:pt idx="0">
                  <c:v>4069</c:v>
                </c:pt>
                <c:pt idx="1">
                  <c:v>4989</c:v>
                </c:pt>
                <c:pt idx="2">
                  <c:v>4889</c:v>
                </c:pt>
                <c:pt idx="3">
                  <c:v>5639</c:v>
                </c:pt>
                <c:pt idx="4">
                  <c:v>5722</c:v>
                </c:pt>
                <c:pt idx="5">
                  <c:v>6715</c:v>
                </c:pt>
                <c:pt idx="6">
                  <c:v>7280</c:v>
                </c:pt>
                <c:pt idx="7">
                  <c:v>8819</c:v>
                </c:pt>
                <c:pt idx="8">
                  <c:v>7463</c:v>
                </c:pt>
                <c:pt idx="9">
                  <c:v>6801</c:v>
                </c:pt>
                <c:pt idx="10">
                  <c:v>7749</c:v>
                </c:pt>
                <c:pt idx="11">
                  <c:v>6974</c:v>
                </c:pt>
                <c:pt idx="12">
                  <c:v>7127</c:v>
                </c:pt>
                <c:pt idx="13">
                  <c:v>6767</c:v>
                </c:pt>
                <c:pt idx="14">
                  <c:v>6471</c:v>
                </c:pt>
                <c:pt idx="15">
                  <c:v>4637</c:v>
                </c:pt>
                <c:pt idx="16">
                  <c:v>6889</c:v>
                </c:pt>
                <c:pt idx="17">
                  <c:v>6244</c:v>
                </c:pt>
                <c:pt idx="18">
                  <c:v>7106</c:v>
                </c:pt>
                <c:pt idx="19">
                  <c:v>6447</c:v>
                </c:pt>
                <c:pt idx="20">
                  <c:v>6558</c:v>
                </c:pt>
                <c:pt idx="21">
                  <c:v>6435</c:v>
                </c:pt>
                <c:pt idx="22">
                  <c:v>7012</c:v>
                </c:pt>
                <c:pt idx="23">
                  <c:v>6254</c:v>
                </c:pt>
                <c:pt idx="24">
                  <c:v>6553</c:v>
                </c:pt>
                <c:pt idx="25">
                  <c:v>5635</c:v>
                </c:pt>
                <c:pt idx="26">
                  <c:v>5467</c:v>
                </c:pt>
                <c:pt idx="27">
                  <c:v>4789</c:v>
                </c:pt>
                <c:pt idx="28">
                  <c:v>5513</c:v>
                </c:pt>
                <c:pt idx="29">
                  <c:v>4472</c:v>
                </c:pt>
                <c:pt idx="30">
                  <c:v>4585</c:v>
                </c:pt>
                <c:pt idx="31">
                  <c:v>4016</c:v>
                </c:pt>
                <c:pt idx="32">
                  <c:v>4155</c:v>
                </c:pt>
                <c:pt idx="33">
                  <c:v>4773</c:v>
                </c:pt>
                <c:pt idx="34">
                  <c:v>4937</c:v>
                </c:pt>
                <c:pt idx="35">
                  <c:v>4758</c:v>
                </c:pt>
                <c:pt idx="36">
                  <c:v>4924</c:v>
                </c:pt>
                <c:pt idx="37">
                  <c:v>5167</c:v>
                </c:pt>
                <c:pt idx="38">
                  <c:v>4594</c:v>
                </c:pt>
                <c:pt idx="39">
                  <c:v>5070</c:v>
                </c:pt>
                <c:pt idx="40">
                  <c:v>5225</c:v>
                </c:pt>
                <c:pt idx="41">
                  <c:v>5323</c:v>
                </c:pt>
                <c:pt idx="42">
                  <c:v>4723</c:v>
                </c:pt>
                <c:pt idx="43">
                  <c:v>5036</c:v>
                </c:pt>
                <c:pt idx="44">
                  <c:v>4751</c:v>
                </c:pt>
                <c:pt idx="45">
                  <c:v>4891</c:v>
                </c:pt>
                <c:pt idx="46">
                  <c:v>4950</c:v>
                </c:pt>
                <c:pt idx="47">
                  <c:v>4684</c:v>
                </c:pt>
                <c:pt idx="48">
                  <c:v>4894</c:v>
                </c:pt>
                <c:pt idx="49">
                  <c:v>5450</c:v>
                </c:pt>
                <c:pt idx="50">
                  <c:v>5137</c:v>
                </c:pt>
                <c:pt idx="51">
                  <c:v>4182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0B-4B8D-9E45-C675463BFDC0}"/>
            </c:ext>
          </c:extLst>
        </c:ser>
        <c:ser>
          <c:idx val="5"/>
          <c:order val="5"/>
          <c:tx>
            <c:strRef>
              <c:f>'Canal endémico 2020,2021,2022'!$A$40</c:f>
              <c:strCache>
                <c:ptCount val="1"/>
                <c:pt idx="0">
                  <c:v>2020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2020,2021,2022'!$B$40:$BA$40</c:f>
              <c:numCache>
                <c:formatCode>General_)</c:formatCode>
                <c:ptCount val="52"/>
                <c:pt idx="0">
                  <c:v>5874</c:v>
                </c:pt>
                <c:pt idx="1">
                  <c:v>6193</c:v>
                </c:pt>
                <c:pt idx="2">
                  <c:v>6097</c:v>
                </c:pt>
                <c:pt idx="3">
                  <c:v>6724</c:v>
                </c:pt>
                <c:pt idx="4">
                  <c:v>6395</c:v>
                </c:pt>
                <c:pt idx="5">
                  <c:v>6279</c:v>
                </c:pt>
                <c:pt idx="6">
                  <c:v>6272</c:v>
                </c:pt>
                <c:pt idx="7">
                  <c:v>6271</c:v>
                </c:pt>
                <c:pt idx="8">
                  <c:v>6337</c:v>
                </c:pt>
                <c:pt idx="9">
                  <c:v>6330</c:v>
                </c:pt>
                <c:pt idx="10">
                  <c:v>5241</c:v>
                </c:pt>
                <c:pt idx="11">
                  <c:v>3498</c:v>
                </c:pt>
                <c:pt idx="12">
                  <c:v>2398</c:v>
                </c:pt>
                <c:pt idx="13">
                  <c:v>1891</c:v>
                </c:pt>
                <c:pt idx="14">
                  <c:v>1410</c:v>
                </c:pt>
                <c:pt idx="15">
                  <c:v>2016</c:v>
                </c:pt>
                <c:pt idx="16">
                  <c:v>2155</c:v>
                </c:pt>
                <c:pt idx="17">
                  <c:v>2218</c:v>
                </c:pt>
                <c:pt idx="18">
                  <c:v>2613</c:v>
                </c:pt>
                <c:pt idx="19">
                  <c:v>2647</c:v>
                </c:pt>
                <c:pt idx="20">
                  <c:v>2712</c:v>
                </c:pt>
                <c:pt idx="21">
                  <c:v>2828</c:v>
                </c:pt>
                <c:pt idx="22">
                  <c:v>2690</c:v>
                </c:pt>
                <c:pt idx="23">
                  <c:v>2353</c:v>
                </c:pt>
                <c:pt idx="24">
                  <c:v>2055</c:v>
                </c:pt>
                <c:pt idx="25">
                  <c:v>1860</c:v>
                </c:pt>
                <c:pt idx="26">
                  <c:v>1708</c:v>
                </c:pt>
                <c:pt idx="27">
                  <c:v>1552</c:v>
                </c:pt>
                <c:pt idx="28">
                  <c:v>1322</c:v>
                </c:pt>
                <c:pt idx="29">
                  <c:v>1321</c:v>
                </c:pt>
                <c:pt idx="30">
                  <c:v>1279</c:v>
                </c:pt>
                <c:pt idx="31">
                  <c:v>1455</c:v>
                </c:pt>
                <c:pt idx="32">
                  <c:v>1355</c:v>
                </c:pt>
                <c:pt idx="33">
                  <c:v>1337</c:v>
                </c:pt>
                <c:pt idx="34">
                  <c:v>2054</c:v>
                </c:pt>
                <c:pt idx="35">
                  <c:v>2352</c:v>
                </c:pt>
                <c:pt idx="36">
                  <c:v>1597</c:v>
                </c:pt>
                <c:pt idx="37">
                  <c:v>1298</c:v>
                </c:pt>
                <c:pt idx="38">
                  <c:v>1467</c:v>
                </c:pt>
                <c:pt idx="39">
                  <c:v>1362</c:v>
                </c:pt>
                <c:pt idx="40">
                  <c:v>1273</c:v>
                </c:pt>
                <c:pt idx="41">
                  <c:v>1231</c:v>
                </c:pt>
                <c:pt idx="42">
                  <c:v>1470</c:v>
                </c:pt>
                <c:pt idx="43">
                  <c:v>1359</c:v>
                </c:pt>
                <c:pt idx="44">
                  <c:v>1276</c:v>
                </c:pt>
                <c:pt idx="45">
                  <c:v>1293</c:v>
                </c:pt>
                <c:pt idx="46">
                  <c:v>1461</c:v>
                </c:pt>
                <c:pt idx="47">
                  <c:v>1371</c:v>
                </c:pt>
                <c:pt idx="48">
                  <c:v>1353</c:v>
                </c:pt>
                <c:pt idx="49">
                  <c:v>1297</c:v>
                </c:pt>
                <c:pt idx="50">
                  <c:v>1404</c:v>
                </c:pt>
                <c:pt idx="51">
                  <c:v>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0B-4B8D-9E45-C675463BFDC0}"/>
            </c:ext>
          </c:extLst>
        </c:ser>
        <c:ser>
          <c:idx val="6"/>
          <c:order val="6"/>
          <c:tx>
            <c:strRef>
              <c:f>'Canal endémico 2020,2021,2022'!$A$41</c:f>
              <c:strCache>
                <c:ptCount val="1"/>
                <c:pt idx="0">
                  <c:v>2021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2020,2021,2022'!$B$41:$BA$41</c:f>
              <c:numCache>
                <c:formatCode>General_)</c:formatCode>
                <c:ptCount val="52"/>
                <c:pt idx="0">
                  <c:v>2225</c:v>
                </c:pt>
                <c:pt idx="1">
                  <c:v>2273</c:v>
                </c:pt>
                <c:pt idx="2">
                  <c:v>2429</c:v>
                </c:pt>
                <c:pt idx="3">
                  <c:v>2487</c:v>
                </c:pt>
                <c:pt idx="4">
                  <c:v>2545</c:v>
                </c:pt>
                <c:pt idx="5">
                  <c:v>2677</c:v>
                </c:pt>
                <c:pt idx="6">
                  <c:v>3111</c:v>
                </c:pt>
                <c:pt idx="7">
                  <c:v>3072</c:v>
                </c:pt>
                <c:pt idx="8">
                  <c:v>3624</c:v>
                </c:pt>
                <c:pt idx="9">
                  <c:v>4021</c:v>
                </c:pt>
                <c:pt idx="10">
                  <c:v>4056</c:v>
                </c:pt>
                <c:pt idx="11">
                  <c:v>4029</c:v>
                </c:pt>
                <c:pt idx="12">
                  <c:v>2895</c:v>
                </c:pt>
                <c:pt idx="13">
                  <c:v>4401</c:v>
                </c:pt>
                <c:pt idx="14">
                  <c:v>3916</c:v>
                </c:pt>
                <c:pt idx="15">
                  <c:v>3827</c:v>
                </c:pt>
                <c:pt idx="16">
                  <c:v>2892</c:v>
                </c:pt>
                <c:pt idx="17">
                  <c:v>2468</c:v>
                </c:pt>
                <c:pt idx="18">
                  <c:v>2852</c:v>
                </c:pt>
                <c:pt idx="19">
                  <c:v>2782</c:v>
                </c:pt>
                <c:pt idx="20">
                  <c:v>2542</c:v>
                </c:pt>
                <c:pt idx="21">
                  <c:v>2409</c:v>
                </c:pt>
                <c:pt idx="22">
                  <c:v>2467</c:v>
                </c:pt>
                <c:pt idx="23">
                  <c:v>2677</c:v>
                </c:pt>
                <c:pt idx="24">
                  <c:v>2695</c:v>
                </c:pt>
                <c:pt idx="25">
                  <c:v>2455</c:v>
                </c:pt>
                <c:pt idx="26">
                  <c:v>2490</c:v>
                </c:pt>
                <c:pt idx="27">
                  <c:v>2696</c:v>
                </c:pt>
                <c:pt idx="28">
                  <c:v>2677</c:v>
                </c:pt>
                <c:pt idx="29">
                  <c:v>2751</c:v>
                </c:pt>
                <c:pt idx="30">
                  <c:v>2697</c:v>
                </c:pt>
                <c:pt idx="31">
                  <c:v>2619</c:v>
                </c:pt>
                <c:pt idx="32">
                  <c:v>2658</c:v>
                </c:pt>
                <c:pt idx="33">
                  <c:v>2544</c:v>
                </c:pt>
                <c:pt idx="34">
                  <c:v>2436</c:v>
                </c:pt>
                <c:pt idx="35">
                  <c:v>2331</c:v>
                </c:pt>
                <c:pt idx="36">
                  <c:v>1941</c:v>
                </c:pt>
                <c:pt idx="37">
                  <c:v>2305</c:v>
                </c:pt>
                <c:pt idx="38">
                  <c:v>2585</c:v>
                </c:pt>
                <c:pt idx="39">
                  <c:v>2856</c:v>
                </c:pt>
                <c:pt idx="40">
                  <c:v>2739</c:v>
                </c:pt>
                <c:pt idx="41">
                  <c:v>2664</c:v>
                </c:pt>
                <c:pt idx="42">
                  <c:v>2604</c:v>
                </c:pt>
                <c:pt idx="43">
                  <c:v>2694</c:v>
                </c:pt>
                <c:pt idx="44">
                  <c:v>2548</c:v>
                </c:pt>
                <c:pt idx="45">
                  <c:v>2620</c:v>
                </c:pt>
                <c:pt idx="46">
                  <c:v>2597</c:v>
                </c:pt>
                <c:pt idx="47">
                  <c:v>2682</c:v>
                </c:pt>
                <c:pt idx="48">
                  <c:v>3152</c:v>
                </c:pt>
                <c:pt idx="49">
                  <c:v>2697</c:v>
                </c:pt>
                <c:pt idx="50">
                  <c:v>2138</c:v>
                </c:pt>
                <c:pt idx="51">
                  <c:v>2063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0B-4B8D-9E45-C675463BFDC0}"/>
            </c:ext>
          </c:extLst>
        </c:ser>
        <c:ser>
          <c:idx val="7"/>
          <c:order val="7"/>
          <c:tx>
            <c:strRef>
              <c:f>'Canal endémico 2020,2021,2022'!$A$42</c:f>
              <c:strCache>
                <c:ptCount val="1"/>
                <c:pt idx="0">
                  <c:v>2022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2020,2021,2022'!$B$42:$BA$42</c:f>
              <c:numCache>
                <c:formatCode>General_)</c:formatCode>
                <c:ptCount val="52"/>
                <c:pt idx="0">
                  <c:v>5075</c:v>
                </c:pt>
                <c:pt idx="1">
                  <c:v>5289</c:v>
                </c:pt>
                <c:pt idx="2">
                  <c:v>4199</c:v>
                </c:pt>
                <c:pt idx="3">
                  <c:v>3937</c:v>
                </c:pt>
                <c:pt idx="4">
                  <c:v>3701</c:v>
                </c:pt>
                <c:pt idx="5">
                  <c:v>3863</c:v>
                </c:pt>
                <c:pt idx="6">
                  <c:v>3829</c:v>
                </c:pt>
                <c:pt idx="7">
                  <c:v>4157</c:v>
                </c:pt>
                <c:pt idx="8">
                  <c:v>4166</c:v>
                </c:pt>
                <c:pt idx="9">
                  <c:v>4132</c:v>
                </c:pt>
                <c:pt idx="10">
                  <c:v>4161</c:v>
                </c:pt>
                <c:pt idx="11">
                  <c:v>4672</c:v>
                </c:pt>
                <c:pt idx="12">
                  <c:v>5542</c:v>
                </c:pt>
                <c:pt idx="13">
                  <c:v>5150</c:v>
                </c:pt>
                <c:pt idx="14">
                  <c:v>3401</c:v>
                </c:pt>
                <c:pt idx="15">
                  <c:v>5403</c:v>
                </c:pt>
                <c:pt idx="16">
                  <c:v>6051</c:v>
                </c:pt>
                <c:pt idx="17">
                  <c:v>5976</c:v>
                </c:pt>
                <c:pt idx="18">
                  <c:v>5487</c:v>
                </c:pt>
                <c:pt idx="19">
                  <c:v>5344</c:v>
                </c:pt>
                <c:pt idx="20">
                  <c:v>2983</c:v>
                </c:pt>
                <c:pt idx="21">
                  <c:v>1845</c:v>
                </c:pt>
                <c:pt idx="22">
                  <c:v>2129</c:v>
                </c:pt>
                <c:pt idx="23">
                  <c:v>2190</c:v>
                </c:pt>
                <c:pt idx="24">
                  <c:v>2367</c:v>
                </c:pt>
                <c:pt idx="25">
                  <c:v>2321</c:v>
                </c:pt>
                <c:pt idx="26">
                  <c:v>2037</c:v>
                </c:pt>
                <c:pt idx="27">
                  <c:v>1830</c:v>
                </c:pt>
                <c:pt idx="28">
                  <c:v>1973</c:v>
                </c:pt>
                <c:pt idx="29">
                  <c:v>1821</c:v>
                </c:pt>
                <c:pt idx="30">
                  <c:v>2032</c:v>
                </c:pt>
                <c:pt idx="31">
                  <c:v>1858</c:v>
                </c:pt>
                <c:pt idx="32">
                  <c:v>1767</c:v>
                </c:pt>
                <c:pt idx="33">
                  <c:v>2633</c:v>
                </c:pt>
                <c:pt idx="34">
                  <c:v>1112</c:v>
                </c:pt>
                <c:pt idx="35">
                  <c:v>1078</c:v>
                </c:pt>
                <c:pt idx="36">
                  <c:v>1169</c:v>
                </c:pt>
                <c:pt idx="37">
                  <c:v>1069</c:v>
                </c:pt>
                <c:pt idx="38">
                  <c:v>1366</c:v>
                </c:pt>
                <c:pt idx="39">
                  <c:v>2002</c:v>
                </c:pt>
                <c:pt idx="40">
                  <c:v>2205</c:v>
                </c:pt>
                <c:pt idx="41">
                  <c:v>3624</c:v>
                </c:pt>
                <c:pt idx="42">
                  <c:v>3623</c:v>
                </c:pt>
                <c:pt idx="43">
                  <c:v>4549</c:v>
                </c:pt>
                <c:pt idx="44">
                  <c:v>4055</c:v>
                </c:pt>
                <c:pt idx="45">
                  <c:v>4147</c:v>
                </c:pt>
                <c:pt idx="46">
                  <c:v>3971</c:v>
                </c:pt>
                <c:pt idx="47">
                  <c:v>3655</c:v>
                </c:pt>
                <c:pt idx="48">
                  <c:v>3050</c:v>
                </c:pt>
                <c:pt idx="49">
                  <c:v>3236</c:v>
                </c:pt>
                <c:pt idx="50">
                  <c:v>1874</c:v>
                </c:pt>
                <c:pt idx="51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0B-4B8D-9E45-C675463BFDC0}"/>
            </c:ext>
          </c:extLst>
        </c:ser>
        <c:ser>
          <c:idx val="8"/>
          <c:order val="8"/>
          <c:tx>
            <c:strRef>
              <c:f>'Canal endémico 2020,2021,2022'!$A$43</c:f>
              <c:strCache>
                <c:ptCount val="1"/>
                <c:pt idx="0">
                  <c:v>2023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2020,2021,2022'!$B$43:$BA$43</c:f>
              <c:numCache>
                <c:formatCode>General_)</c:formatCode>
                <c:ptCount val="52"/>
                <c:pt idx="0">
                  <c:v>6383</c:v>
                </c:pt>
                <c:pt idx="1">
                  <c:v>6330</c:v>
                </c:pt>
                <c:pt idx="2">
                  <c:v>6442</c:v>
                </c:pt>
                <c:pt idx="3">
                  <c:v>6378</c:v>
                </c:pt>
                <c:pt idx="4">
                  <c:v>6391</c:v>
                </c:pt>
                <c:pt idx="5">
                  <c:v>6081</c:v>
                </c:pt>
                <c:pt idx="6">
                  <c:v>6285</c:v>
                </c:pt>
                <c:pt idx="7">
                  <c:v>7080</c:v>
                </c:pt>
                <c:pt idx="8">
                  <c:v>6543</c:v>
                </c:pt>
                <c:pt idx="9">
                  <c:v>6624</c:v>
                </c:pt>
                <c:pt idx="10">
                  <c:v>6195</c:v>
                </c:pt>
                <c:pt idx="11">
                  <c:v>6633</c:v>
                </c:pt>
                <c:pt idx="12">
                  <c:v>6001</c:v>
                </c:pt>
                <c:pt idx="13">
                  <c:v>3734</c:v>
                </c:pt>
                <c:pt idx="14">
                  <c:v>5518</c:v>
                </c:pt>
                <c:pt idx="15">
                  <c:v>6993</c:v>
                </c:pt>
                <c:pt idx="16">
                  <c:v>7444</c:v>
                </c:pt>
                <c:pt idx="17">
                  <c:v>7714</c:v>
                </c:pt>
                <c:pt idx="18">
                  <c:v>9474</c:v>
                </c:pt>
                <c:pt idx="19">
                  <c:v>9966</c:v>
                </c:pt>
                <c:pt idx="20">
                  <c:v>8945</c:v>
                </c:pt>
                <c:pt idx="21">
                  <c:v>9479</c:v>
                </c:pt>
                <c:pt idx="22">
                  <c:v>8426</c:v>
                </c:pt>
                <c:pt idx="23">
                  <c:v>5680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0B-4B8D-9E45-C675463BF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31544"/>
        <c:axId val="715028664"/>
      </c:lineChart>
      <c:catAx>
        <c:axId val="715031544"/>
        <c:scaling>
          <c:orientation val="minMax"/>
        </c:scaling>
        <c:delete val="0"/>
        <c:axPos val="b"/>
        <c:numFmt formatCode="General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15028664"/>
        <c:crosses val="autoZero"/>
        <c:auto val="1"/>
        <c:lblAlgn val="ctr"/>
        <c:lblOffset val="100"/>
        <c:noMultiLvlLbl val="0"/>
      </c:catAx>
      <c:valAx>
        <c:axId val="71502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15031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333120359955007"/>
          <c:y val="0.10839730135862354"/>
          <c:w val="0.54544154638732656"/>
          <c:h val="4.0419452198491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Series</a:t>
            </a:r>
            <a:r>
              <a:rPr lang="es-ES" baseline="0"/>
              <a:t> temporales de IRA en la región XX, por semana epidemiológica, entre el 2015 y el 2023 </a:t>
            </a:r>
          </a:p>
          <a:p>
            <a:pPr>
              <a:defRPr/>
            </a:pPr>
            <a:r>
              <a:rPr lang="es-ES" baseline="0"/>
              <a:t>(Se excluyen 2020-2021-2022)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4.5353340832395957E-2"/>
          <c:y val="0.1021390085597554"/>
          <c:w val="0.94207523059617548"/>
          <c:h val="0.77722765053083032"/>
        </c:manualLayout>
      </c:layout>
      <c:lineChart>
        <c:grouping val="standard"/>
        <c:varyColors val="0"/>
        <c:ser>
          <c:idx val="0"/>
          <c:order val="0"/>
          <c:tx>
            <c:strRef>
              <c:f>'Canal endémico 2020,2021,2022'!$A$35</c:f>
              <c:strCache>
                <c:ptCount val="1"/>
                <c:pt idx="0">
                  <c:v>2015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2020,2021,2022'!$B$35:$BA$35</c:f>
              <c:numCache>
                <c:formatCode>General_)</c:formatCode>
                <c:ptCount val="52"/>
                <c:pt idx="0">
                  <c:v>7182</c:v>
                </c:pt>
                <c:pt idx="1">
                  <c:v>6419</c:v>
                </c:pt>
                <c:pt idx="2">
                  <c:v>7154</c:v>
                </c:pt>
                <c:pt idx="3">
                  <c:v>7024</c:v>
                </c:pt>
                <c:pt idx="4">
                  <c:v>7473</c:v>
                </c:pt>
                <c:pt idx="5">
                  <c:v>7569</c:v>
                </c:pt>
                <c:pt idx="6">
                  <c:v>7203</c:v>
                </c:pt>
                <c:pt idx="7">
                  <c:v>8065</c:v>
                </c:pt>
                <c:pt idx="8">
                  <c:v>7592</c:v>
                </c:pt>
                <c:pt idx="9">
                  <c:v>7288</c:v>
                </c:pt>
                <c:pt idx="10">
                  <c:v>6975</c:v>
                </c:pt>
                <c:pt idx="11">
                  <c:v>6751</c:v>
                </c:pt>
                <c:pt idx="12">
                  <c:v>4483</c:v>
                </c:pt>
                <c:pt idx="13">
                  <c:v>6856</c:v>
                </c:pt>
                <c:pt idx="14">
                  <c:v>6867</c:v>
                </c:pt>
                <c:pt idx="15">
                  <c:v>6314</c:v>
                </c:pt>
                <c:pt idx="16">
                  <c:v>5837</c:v>
                </c:pt>
                <c:pt idx="17">
                  <c:v>6517</c:v>
                </c:pt>
                <c:pt idx="18">
                  <c:v>6648</c:v>
                </c:pt>
                <c:pt idx="19">
                  <c:v>6566</c:v>
                </c:pt>
                <c:pt idx="20">
                  <c:v>5604</c:v>
                </c:pt>
                <c:pt idx="21">
                  <c:v>6151</c:v>
                </c:pt>
                <c:pt idx="22">
                  <c:v>5339</c:v>
                </c:pt>
                <c:pt idx="23">
                  <c:v>5427</c:v>
                </c:pt>
                <c:pt idx="24">
                  <c:v>5368</c:v>
                </c:pt>
                <c:pt idx="25">
                  <c:v>5037</c:v>
                </c:pt>
                <c:pt idx="26">
                  <c:v>4213</c:v>
                </c:pt>
                <c:pt idx="27">
                  <c:v>4497</c:v>
                </c:pt>
                <c:pt idx="28">
                  <c:v>4783</c:v>
                </c:pt>
                <c:pt idx="29">
                  <c:v>4664</c:v>
                </c:pt>
                <c:pt idx="30">
                  <c:v>4814</c:v>
                </c:pt>
                <c:pt idx="31">
                  <c:v>4580</c:v>
                </c:pt>
                <c:pt idx="32">
                  <c:v>4960</c:v>
                </c:pt>
                <c:pt idx="33">
                  <c:v>5077</c:v>
                </c:pt>
                <c:pt idx="34">
                  <c:v>5433</c:v>
                </c:pt>
                <c:pt idx="35">
                  <c:v>5322</c:v>
                </c:pt>
                <c:pt idx="36">
                  <c:v>5136</c:v>
                </c:pt>
                <c:pt idx="37">
                  <c:v>6118</c:v>
                </c:pt>
                <c:pt idx="38">
                  <c:v>5667</c:v>
                </c:pt>
                <c:pt idx="39">
                  <c:v>5884</c:v>
                </c:pt>
                <c:pt idx="40">
                  <c:v>5790</c:v>
                </c:pt>
                <c:pt idx="41">
                  <c:v>5551</c:v>
                </c:pt>
                <c:pt idx="42">
                  <c:v>5558</c:v>
                </c:pt>
                <c:pt idx="43">
                  <c:v>5079</c:v>
                </c:pt>
                <c:pt idx="44">
                  <c:v>5229</c:v>
                </c:pt>
                <c:pt idx="45">
                  <c:v>5671</c:v>
                </c:pt>
                <c:pt idx="46">
                  <c:v>4441</c:v>
                </c:pt>
                <c:pt idx="47">
                  <c:v>4884</c:v>
                </c:pt>
                <c:pt idx="48">
                  <c:v>4477</c:v>
                </c:pt>
                <c:pt idx="49">
                  <c:v>3961</c:v>
                </c:pt>
                <c:pt idx="50">
                  <c:v>3178</c:v>
                </c:pt>
                <c:pt idx="51">
                  <c:v>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9-43B9-87F7-4890B726BFE7}"/>
            </c:ext>
          </c:extLst>
        </c:ser>
        <c:ser>
          <c:idx val="1"/>
          <c:order val="1"/>
          <c:tx>
            <c:strRef>
              <c:f>'Canal endémico 2020,2021,2022'!$A$36</c:f>
              <c:strCache>
                <c:ptCount val="1"/>
                <c:pt idx="0">
                  <c:v>2016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2020,2021,2022'!$B$36:$BA$36</c:f>
              <c:numCache>
                <c:formatCode>General_)</c:formatCode>
                <c:ptCount val="52"/>
                <c:pt idx="0">
                  <c:v>4622</c:v>
                </c:pt>
                <c:pt idx="1">
                  <c:v>4526</c:v>
                </c:pt>
                <c:pt idx="2">
                  <c:v>4963</c:v>
                </c:pt>
                <c:pt idx="3">
                  <c:v>5022</c:v>
                </c:pt>
                <c:pt idx="4">
                  <c:v>5667</c:v>
                </c:pt>
                <c:pt idx="5">
                  <c:v>6479</c:v>
                </c:pt>
                <c:pt idx="6">
                  <c:v>6876</c:v>
                </c:pt>
                <c:pt idx="7">
                  <c:v>7522</c:v>
                </c:pt>
                <c:pt idx="8">
                  <c:v>7586</c:v>
                </c:pt>
                <c:pt idx="9">
                  <c:v>7736</c:v>
                </c:pt>
                <c:pt idx="10">
                  <c:v>8293</c:v>
                </c:pt>
                <c:pt idx="11">
                  <c:v>5641</c:v>
                </c:pt>
                <c:pt idx="12">
                  <c:v>8770</c:v>
                </c:pt>
                <c:pt idx="13">
                  <c:v>9576</c:v>
                </c:pt>
                <c:pt idx="14">
                  <c:v>7384</c:v>
                </c:pt>
                <c:pt idx="15">
                  <c:v>8913</c:v>
                </c:pt>
                <c:pt idx="16">
                  <c:v>8701</c:v>
                </c:pt>
                <c:pt idx="17">
                  <c:v>9048</c:v>
                </c:pt>
                <c:pt idx="18">
                  <c:v>7771</c:v>
                </c:pt>
                <c:pt idx="19">
                  <c:v>7869</c:v>
                </c:pt>
                <c:pt idx="20">
                  <c:v>7918</c:v>
                </c:pt>
                <c:pt idx="21">
                  <c:v>7072</c:v>
                </c:pt>
                <c:pt idx="22">
                  <c:v>6480</c:v>
                </c:pt>
                <c:pt idx="23">
                  <c:v>6132</c:v>
                </c:pt>
                <c:pt idx="24">
                  <c:v>5550</c:v>
                </c:pt>
                <c:pt idx="25">
                  <c:v>5224</c:v>
                </c:pt>
                <c:pt idx="26">
                  <c:v>4847</c:v>
                </c:pt>
                <c:pt idx="27">
                  <c:v>4557</c:v>
                </c:pt>
                <c:pt idx="28">
                  <c:v>5098</c:v>
                </c:pt>
                <c:pt idx="29">
                  <c:v>4852</c:v>
                </c:pt>
                <c:pt idx="30">
                  <c:v>4777</c:v>
                </c:pt>
                <c:pt idx="31">
                  <c:v>5009</c:v>
                </c:pt>
                <c:pt idx="32">
                  <c:v>4545</c:v>
                </c:pt>
                <c:pt idx="33">
                  <c:v>4688</c:v>
                </c:pt>
                <c:pt idx="34">
                  <c:v>4628</c:v>
                </c:pt>
                <c:pt idx="35">
                  <c:v>4797</c:v>
                </c:pt>
                <c:pt idx="36">
                  <c:v>4147</c:v>
                </c:pt>
                <c:pt idx="37">
                  <c:v>4319</c:v>
                </c:pt>
                <c:pt idx="38">
                  <c:v>4514</c:v>
                </c:pt>
                <c:pt idx="39">
                  <c:v>4758</c:v>
                </c:pt>
                <c:pt idx="40">
                  <c:v>4009</c:v>
                </c:pt>
                <c:pt idx="41">
                  <c:v>3974</c:v>
                </c:pt>
                <c:pt idx="42">
                  <c:v>3814</c:v>
                </c:pt>
                <c:pt idx="43">
                  <c:v>3749</c:v>
                </c:pt>
                <c:pt idx="44">
                  <c:v>3664</c:v>
                </c:pt>
                <c:pt idx="45">
                  <c:v>4019</c:v>
                </c:pt>
                <c:pt idx="46">
                  <c:v>3443</c:v>
                </c:pt>
                <c:pt idx="47">
                  <c:v>3234</c:v>
                </c:pt>
                <c:pt idx="48">
                  <c:v>4070</c:v>
                </c:pt>
                <c:pt idx="49">
                  <c:v>3738</c:v>
                </c:pt>
                <c:pt idx="50">
                  <c:v>3427</c:v>
                </c:pt>
                <c:pt idx="51">
                  <c:v>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9-43B9-87F7-4890B726BFE7}"/>
            </c:ext>
          </c:extLst>
        </c:ser>
        <c:ser>
          <c:idx val="2"/>
          <c:order val="2"/>
          <c:tx>
            <c:strRef>
              <c:f>'Canal endémico 2020,2021,2022'!$A$37</c:f>
              <c:strCache>
                <c:ptCount val="1"/>
                <c:pt idx="0">
                  <c:v>2017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2020,2021,2022'!$B$37:$BA$37</c:f>
              <c:numCache>
                <c:formatCode>General_)</c:formatCode>
                <c:ptCount val="52"/>
                <c:pt idx="0">
                  <c:v>4416</c:v>
                </c:pt>
                <c:pt idx="1">
                  <c:v>4148</c:v>
                </c:pt>
                <c:pt idx="2">
                  <c:v>4525</c:v>
                </c:pt>
                <c:pt idx="3">
                  <c:v>4756</c:v>
                </c:pt>
                <c:pt idx="4">
                  <c:v>5170</c:v>
                </c:pt>
                <c:pt idx="5">
                  <c:v>5462</c:v>
                </c:pt>
                <c:pt idx="6">
                  <c:v>5962</c:v>
                </c:pt>
                <c:pt idx="7">
                  <c:v>7149</c:v>
                </c:pt>
                <c:pt idx="8">
                  <c:v>6647</c:v>
                </c:pt>
                <c:pt idx="9">
                  <c:v>7283</c:v>
                </c:pt>
                <c:pt idx="10">
                  <c:v>7865</c:v>
                </c:pt>
                <c:pt idx="11">
                  <c:v>8558</c:v>
                </c:pt>
                <c:pt idx="12">
                  <c:v>7515</c:v>
                </c:pt>
                <c:pt idx="13">
                  <c:v>7324</c:v>
                </c:pt>
                <c:pt idx="14">
                  <c:v>4875</c:v>
                </c:pt>
                <c:pt idx="15">
                  <c:v>9240</c:v>
                </c:pt>
                <c:pt idx="16">
                  <c:v>7828</c:v>
                </c:pt>
                <c:pt idx="17">
                  <c:v>8091</c:v>
                </c:pt>
                <c:pt idx="18">
                  <c:v>7550</c:v>
                </c:pt>
                <c:pt idx="19">
                  <c:v>7724</c:v>
                </c:pt>
                <c:pt idx="20">
                  <c:v>7554</c:v>
                </c:pt>
                <c:pt idx="21">
                  <c:v>6948</c:v>
                </c:pt>
                <c:pt idx="22">
                  <c:v>6514</c:v>
                </c:pt>
                <c:pt idx="23">
                  <c:v>6145</c:v>
                </c:pt>
                <c:pt idx="24">
                  <c:v>5600</c:v>
                </c:pt>
                <c:pt idx="25">
                  <c:v>5278</c:v>
                </c:pt>
                <c:pt idx="26">
                  <c:v>4229</c:v>
                </c:pt>
                <c:pt idx="27">
                  <c:v>4419</c:v>
                </c:pt>
                <c:pt idx="28">
                  <c:v>4439</c:v>
                </c:pt>
                <c:pt idx="29">
                  <c:v>3580</c:v>
                </c:pt>
                <c:pt idx="30">
                  <c:v>3865</c:v>
                </c:pt>
                <c:pt idx="31">
                  <c:v>4007</c:v>
                </c:pt>
                <c:pt idx="32">
                  <c:v>3753</c:v>
                </c:pt>
                <c:pt idx="33">
                  <c:v>3949</c:v>
                </c:pt>
                <c:pt idx="34">
                  <c:v>4001</c:v>
                </c:pt>
                <c:pt idx="35">
                  <c:v>3553</c:v>
                </c:pt>
                <c:pt idx="36">
                  <c:v>2867</c:v>
                </c:pt>
                <c:pt idx="37">
                  <c:v>3663</c:v>
                </c:pt>
                <c:pt idx="38">
                  <c:v>3444</c:v>
                </c:pt>
                <c:pt idx="39">
                  <c:v>3192</c:v>
                </c:pt>
                <c:pt idx="40">
                  <c:v>3645</c:v>
                </c:pt>
                <c:pt idx="41">
                  <c:v>3405</c:v>
                </c:pt>
                <c:pt idx="42">
                  <c:v>3414</c:v>
                </c:pt>
                <c:pt idx="43">
                  <c:v>3578</c:v>
                </c:pt>
                <c:pt idx="44">
                  <c:v>3582</c:v>
                </c:pt>
                <c:pt idx="45">
                  <c:v>3357</c:v>
                </c:pt>
                <c:pt idx="46">
                  <c:v>3405</c:v>
                </c:pt>
                <c:pt idx="47">
                  <c:v>3480</c:v>
                </c:pt>
                <c:pt idx="48">
                  <c:v>3452</c:v>
                </c:pt>
                <c:pt idx="49">
                  <c:v>3296</c:v>
                </c:pt>
                <c:pt idx="50">
                  <c:v>3326</c:v>
                </c:pt>
                <c:pt idx="51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9-43B9-87F7-4890B726BFE7}"/>
            </c:ext>
          </c:extLst>
        </c:ser>
        <c:ser>
          <c:idx val="3"/>
          <c:order val="3"/>
          <c:tx>
            <c:strRef>
              <c:f>'Canal endémico 2020,2021,2022'!$A$38</c:f>
              <c:strCache>
                <c:ptCount val="1"/>
                <c:pt idx="0">
                  <c:v>2018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2020,2021,2022'!$B$38:$BA$38</c:f>
              <c:numCache>
                <c:formatCode>General_)</c:formatCode>
                <c:ptCount val="52"/>
                <c:pt idx="0">
                  <c:v>4835</c:v>
                </c:pt>
                <c:pt idx="1">
                  <c:v>5502</c:v>
                </c:pt>
                <c:pt idx="2">
                  <c:v>5129</c:v>
                </c:pt>
                <c:pt idx="3">
                  <c:v>5553</c:v>
                </c:pt>
                <c:pt idx="4">
                  <c:v>6851</c:v>
                </c:pt>
                <c:pt idx="5">
                  <c:v>5800</c:v>
                </c:pt>
                <c:pt idx="6">
                  <c:v>6427</c:v>
                </c:pt>
                <c:pt idx="7">
                  <c:v>6502</c:v>
                </c:pt>
                <c:pt idx="8">
                  <c:v>6614</c:v>
                </c:pt>
                <c:pt idx="9">
                  <c:v>7318</c:v>
                </c:pt>
                <c:pt idx="10">
                  <c:v>6390</c:v>
                </c:pt>
                <c:pt idx="11">
                  <c:v>6507</c:v>
                </c:pt>
                <c:pt idx="12">
                  <c:v>4413</c:v>
                </c:pt>
                <c:pt idx="13">
                  <c:v>6992</c:v>
                </c:pt>
                <c:pt idx="14">
                  <c:v>5958</c:v>
                </c:pt>
                <c:pt idx="15">
                  <c:v>6579</c:v>
                </c:pt>
                <c:pt idx="16">
                  <c:v>5799</c:v>
                </c:pt>
                <c:pt idx="17">
                  <c:v>5567</c:v>
                </c:pt>
                <c:pt idx="18">
                  <c:v>5976</c:v>
                </c:pt>
                <c:pt idx="19">
                  <c:v>5953</c:v>
                </c:pt>
                <c:pt idx="20">
                  <c:v>6365</c:v>
                </c:pt>
                <c:pt idx="21">
                  <c:v>6501</c:v>
                </c:pt>
                <c:pt idx="22">
                  <c:v>5695</c:v>
                </c:pt>
                <c:pt idx="23">
                  <c:v>5874</c:v>
                </c:pt>
                <c:pt idx="24">
                  <c:v>5544</c:v>
                </c:pt>
                <c:pt idx="25">
                  <c:v>4619</c:v>
                </c:pt>
                <c:pt idx="26">
                  <c:v>4956</c:v>
                </c:pt>
                <c:pt idx="27">
                  <c:v>4463</c:v>
                </c:pt>
                <c:pt idx="28">
                  <c:v>4579</c:v>
                </c:pt>
                <c:pt idx="29">
                  <c:v>4573</c:v>
                </c:pt>
                <c:pt idx="30">
                  <c:v>4291</c:v>
                </c:pt>
                <c:pt idx="31">
                  <c:v>4384</c:v>
                </c:pt>
                <c:pt idx="32">
                  <c:v>4272</c:v>
                </c:pt>
                <c:pt idx="33">
                  <c:v>4237</c:v>
                </c:pt>
                <c:pt idx="34">
                  <c:v>3994</c:v>
                </c:pt>
                <c:pt idx="35">
                  <c:v>4450</c:v>
                </c:pt>
                <c:pt idx="36">
                  <c:v>3771</c:v>
                </c:pt>
                <c:pt idx="37">
                  <c:v>4020</c:v>
                </c:pt>
                <c:pt idx="38">
                  <c:v>3592</c:v>
                </c:pt>
                <c:pt idx="39">
                  <c:v>3577</c:v>
                </c:pt>
                <c:pt idx="40">
                  <c:v>3854</c:v>
                </c:pt>
                <c:pt idx="41">
                  <c:v>3525</c:v>
                </c:pt>
                <c:pt idx="42">
                  <c:v>4443</c:v>
                </c:pt>
                <c:pt idx="43">
                  <c:v>4030</c:v>
                </c:pt>
                <c:pt idx="44">
                  <c:v>4250</c:v>
                </c:pt>
                <c:pt idx="45">
                  <c:v>3998</c:v>
                </c:pt>
                <c:pt idx="46">
                  <c:v>3699</c:v>
                </c:pt>
                <c:pt idx="47">
                  <c:v>3313</c:v>
                </c:pt>
                <c:pt idx="48">
                  <c:v>3636</c:v>
                </c:pt>
                <c:pt idx="49">
                  <c:v>3314</c:v>
                </c:pt>
                <c:pt idx="50">
                  <c:v>2942</c:v>
                </c:pt>
                <c:pt idx="51">
                  <c:v>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A9-43B9-87F7-4890B726BFE7}"/>
            </c:ext>
          </c:extLst>
        </c:ser>
        <c:ser>
          <c:idx val="4"/>
          <c:order val="4"/>
          <c:tx>
            <c:strRef>
              <c:f>'Canal endémico 2020,2021,2022'!$A$39</c:f>
              <c:strCache>
                <c:ptCount val="1"/>
                <c:pt idx="0">
                  <c:v>2019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2020,2021,2022'!$B$39:$BA$39</c:f>
              <c:numCache>
                <c:formatCode>General_)</c:formatCode>
                <c:ptCount val="52"/>
                <c:pt idx="0">
                  <c:v>4069</c:v>
                </c:pt>
                <c:pt idx="1">
                  <c:v>4989</c:v>
                </c:pt>
                <c:pt idx="2">
                  <c:v>4889</c:v>
                </c:pt>
                <c:pt idx="3">
                  <c:v>5639</c:v>
                </c:pt>
                <c:pt idx="4">
                  <c:v>5722</c:v>
                </c:pt>
                <c:pt idx="5">
                  <c:v>6715</c:v>
                </c:pt>
                <c:pt idx="6">
                  <c:v>7280</c:v>
                </c:pt>
                <c:pt idx="7">
                  <c:v>8819</c:v>
                </c:pt>
                <c:pt idx="8">
                  <c:v>7463</c:v>
                </c:pt>
                <c:pt idx="9">
                  <c:v>6801</c:v>
                </c:pt>
                <c:pt idx="10">
                  <c:v>7749</c:v>
                </c:pt>
                <c:pt idx="11">
                  <c:v>6974</c:v>
                </c:pt>
                <c:pt idx="12">
                  <c:v>7127</c:v>
                </c:pt>
                <c:pt idx="13">
                  <c:v>6767</c:v>
                </c:pt>
                <c:pt idx="14">
                  <c:v>6471</c:v>
                </c:pt>
                <c:pt idx="15">
                  <c:v>4637</c:v>
                </c:pt>
                <c:pt idx="16">
                  <c:v>6889</c:v>
                </c:pt>
                <c:pt idx="17">
                  <c:v>6244</c:v>
                </c:pt>
                <c:pt idx="18">
                  <c:v>7106</c:v>
                </c:pt>
                <c:pt idx="19">
                  <c:v>6447</c:v>
                </c:pt>
                <c:pt idx="20">
                  <c:v>6558</c:v>
                </c:pt>
                <c:pt idx="21">
                  <c:v>6435</c:v>
                </c:pt>
                <c:pt idx="22">
                  <c:v>7012</c:v>
                </c:pt>
                <c:pt idx="23">
                  <c:v>6254</c:v>
                </c:pt>
                <c:pt idx="24">
                  <c:v>6553</c:v>
                </c:pt>
                <c:pt idx="25">
                  <c:v>5635</c:v>
                </c:pt>
                <c:pt idx="26">
                  <c:v>5467</c:v>
                </c:pt>
                <c:pt idx="27">
                  <c:v>4789</c:v>
                </c:pt>
                <c:pt idx="28">
                  <c:v>5513</c:v>
                </c:pt>
                <c:pt idx="29">
                  <c:v>4472</c:v>
                </c:pt>
                <c:pt idx="30">
                  <c:v>4585</c:v>
                </c:pt>
                <c:pt idx="31">
                  <c:v>4016</c:v>
                </c:pt>
                <c:pt idx="32">
                  <c:v>4155</c:v>
                </c:pt>
                <c:pt idx="33">
                  <c:v>4773</c:v>
                </c:pt>
                <c:pt idx="34">
                  <c:v>4937</c:v>
                </c:pt>
                <c:pt idx="35">
                  <c:v>4758</c:v>
                </c:pt>
                <c:pt idx="36">
                  <c:v>4924</c:v>
                </c:pt>
                <c:pt idx="37">
                  <c:v>5167</c:v>
                </c:pt>
                <c:pt idx="38">
                  <c:v>4594</c:v>
                </c:pt>
                <c:pt idx="39">
                  <c:v>5070</c:v>
                </c:pt>
                <c:pt idx="40">
                  <c:v>5225</c:v>
                </c:pt>
                <c:pt idx="41">
                  <c:v>5323</c:v>
                </c:pt>
                <c:pt idx="42">
                  <c:v>4723</c:v>
                </c:pt>
                <c:pt idx="43">
                  <c:v>5036</c:v>
                </c:pt>
                <c:pt idx="44">
                  <c:v>4751</c:v>
                </c:pt>
                <c:pt idx="45">
                  <c:v>4891</c:v>
                </c:pt>
                <c:pt idx="46">
                  <c:v>4950</c:v>
                </c:pt>
                <c:pt idx="47">
                  <c:v>4684</c:v>
                </c:pt>
                <c:pt idx="48">
                  <c:v>4894</c:v>
                </c:pt>
                <c:pt idx="49">
                  <c:v>5450</c:v>
                </c:pt>
                <c:pt idx="50">
                  <c:v>5137</c:v>
                </c:pt>
                <c:pt idx="51">
                  <c:v>4182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A9-43B9-87F7-4890B726BFE7}"/>
            </c:ext>
          </c:extLst>
        </c:ser>
        <c:ser>
          <c:idx val="8"/>
          <c:order val="8"/>
          <c:tx>
            <c:strRef>
              <c:f>'Canal endémico 2020,2021,2022'!$A$43</c:f>
              <c:strCache>
                <c:ptCount val="1"/>
                <c:pt idx="0">
                  <c:v>2023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2020,2021,2022'!$B$43:$BA$43</c:f>
              <c:numCache>
                <c:formatCode>General_)</c:formatCode>
                <c:ptCount val="52"/>
                <c:pt idx="0">
                  <c:v>6383</c:v>
                </c:pt>
                <c:pt idx="1">
                  <c:v>6330</c:v>
                </c:pt>
                <c:pt idx="2">
                  <c:v>6442</c:v>
                </c:pt>
                <c:pt idx="3">
                  <c:v>6378</c:v>
                </c:pt>
                <c:pt idx="4">
                  <c:v>6391</c:v>
                </c:pt>
                <c:pt idx="5">
                  <c:v>6081</c:v>
                </c:pt>
                <c:pt idx="6">
                  <c:v>6285</c:v>
                </c:pt>
                <c:pt idx="7">
                  <c:v>7080</c:v>
                </c:pt>
                <c:pt idx="8">
                  <c:v>6543</c:v>
                </c:pt>
                <c:pt idx="9">
                  <c:v>6624</c:v>
                </c:pt>
                <c:pt idx="10">
                  <c:v>6195</c:v>
                </c:pt>
                <c:pt idx="11">
                  <c:v>6633</c:v>
                </c:pt>
                <c:pt idx="12">
                  <c:v>6001</c:v>
                </c:pt>
                <c:pt idx="13">
                  <c:v>3734</c:v>
                </c:pt>
                <c:pt idx="14">
                  <c:v>5518</c:v>
                </c:pt>
                <c:pt idx="15">
                  <c:v>6993</c:v>
                </c:pt>
                <c:pt idx="16">
                  <c:v>7444</c:v>
                </c:pt>
                <c:pt idx="17">
                  <c:v>7714</c:v>
                </c:pt>
                <c:pt idx="18">
                  <c:v>9474</c:v>
                </c:pt>
                <c:pt idx="19">
                  <c:v>9966</c:v>
                </c:pt>
                <c:pt idx="20">
                  <c:v>8945</c:v>
                </c:pt>
                <c:pt idx="21">
                  <c:v>9479</c:v>
                </c:pt>
                <c:pt idx="22">
                  <c:v>8426</c:v>
                </c:pt>
                <c:pt idx="23">
                  <c:v>5680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A9-43B9-87F7-4890B726B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31544"/>
        <c:axId val="715028664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'Canal endémico 2020,2021,2022'!$A$40</c15:sqref>
                        </c15:formulaRef>
                      </c:ext>
                    </c:extLst>
                    <c:strCache>
                      <c:ptCount val="1"/>
                      <c:pt idx="0">
                        <c:v>2020 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'Canal endémico 2020,2021,2022'!$B$34:$BA$34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'Canal endémico 2020,2021,2022'!$B$40:$BA$40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5874</c:v>
                      </c:pt>
                      <c:pt idx="1">
                        <c:v>6193</c:v>
                      </c:pt>
                      <c:pt idx="2">
                        <c:v>6097</c:v>
                      </c:pt>
                      <c:pt idx="3">
                        <c:v>6724</c:v>
                      </c:pt>
                      <c:pt idx="4">
                        <c:v>6395</c:v>
                      </c:pt>
                      <c:pt idx="5">
                        <c:v>6279</c:v>
                      </c:pt>
                      <c:pt idx="6">
                        <c:v>6272</c:v>
                      </c:pt>
                      <c:pt idx="7">
                        <c:v>6271</c:v>
                      </c:pt>
                      <c:pt idx="8">
                        <c:v>6337</c:v>
                      </c:pt>
                      <c:pt idx="9">
                        <c:v>6330</c:v>
                      </c:pt>
                      <c:pt idx="10">
                        <c:v>5241</c:v>
                      </c:pt>
                      <c:pt idx="11">
                        <c:v>3498</c:v>
                      </c:pt>
                      <c:pt idx="12">
                        <c:v>2398</c:v>
                      </c:pt>
                      <c:pt idx="13">
                        <c:v>1891</c:v>
                      </c:pt>
                      <c:pt idx="14">
                        <c:v>1410</c:v>
                      </c:pt>
                      <c:pt idx="15">
                        <c:v>2016</c:v>
                      </c:pt>
                      <c:pt idx="16">
                        <c:v>2155</c:v>
                      </c:pt>
                      <c:pt idx="17">
                        <c:v>2218</c:v>
                      </c:pt>
                      <c:pt idx="18">
                        <c:v>2613</c:v>
                      </c:pt>
                      <c:pt idx="19">
                        <c:v>2647</c:v>
                      </c:pt>
                      <c:pt idx="20">
                        <c:v>2712</c:v>
                      </c:pt>
                      <c:pt idx="21">
                        <c:v>2828</c:v>
                      </c:pt>
                      <c:pt idx="22">
                        <c:v>2690</c:v>
                      </c:pt>
                      <c:pt idx="23">
                        <c:v>2353</c:v>
                      </c:pt>
                      <c:pt idx="24">
                        <c:v>2055</c:v>
                      </c:pt>
                      <c:pt idx="25">
                        <c:v>1860</c:v>
                      </c:pt>
                      <c:pt idx="26">
                        <c:v>1708</c:v>
                      </c:pt>
                      <c:pt idx="27">
                        <c:v>1552</c:v>
                      </c:pt>
                      <c:pt idx="28">
                        <c:v>1322</c:v>
                      </c:pt>
                      <c:pt idx="29">
                        <c:v>1321</c:v>
                      </c:pt>
                      <c:pt idx="30">
                        <c:v>1279</c:v>
                      </c:pt>
                      <c:pt idx="31">
                        <c:v>1455</c:v>
                      </c:pt>
                      <c:pt idx="32">
                        <c:v>1355</c:v>
                      </c:pt>
                      <c:pt idx="33">
                        <c:v>1337</c:v>
                      </c:pt>
                      <c:pt idx="34">
                        <c:v>2054</c:v>
                      </c:pt>
                      <c:pt idx="35">
                        <c:v>2352</c:v>
                      </c:pt>
                      <c:pt idx="36">
                        <c:v>1597</c:v>
                      </c:pt>
                      <c:pt idx="37">
                        <c:v>1298</c:v>
                      </c:pt>
                      <c:pt idx="38">
                        <c:v>1467</c:v>
                      </c:pt>
                      <c:pt idx="39">
                        <c:v>1362</c:v>
                      </c:pt>
                      <c:pt idx="40">
                        <c:v>1273</c:v>
                      </c:pt>
                      <c:pt idx="41">
                        <c:v>1231</c:v>
                      </c:pt>
                      <c:pt idx="42">
                        <c:v>1470</c:v>
                      </c:pt>
                      <c:pt idx="43">
                        <c:v>1359</c:v>
                      </c:pt>
                      <c:pt idx="44">
                        <c:v>1276</c:v>
                      </c:pt>
                      <c:pt idx="45">
                        <c:v>1293</c:v>
                      </c:pt>
                      <c:pt idx="46">
                        <c:v>1461</c:v>
                      </c:pt>
                      <c:pt idx="47">
                        <c:v>1371</c:v>
                      </c:pt>
                      <c:pt idx="48">
                        <c:v>1353</c:v>
                      </c:pt>
                      <c:pt idx="49">
                        <c:v>1297</c:v>
                      </c:pt>
                      <c:pt idx="50">
                        <c:v>1404</c:v>
                      </c:pt>
                      <c:pt idx="51">
                        <c:v>879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84A9-43B9-87F7-4890B726BFE7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2020,2021,2022'!$A$41</c15:sqref>
                        </c15:formulaRef>
                      </c:ext>
                    </c:extLst>
                    <c:strCache>
                      <c:ptCount val="1"/>
                      <c:pt idx="0">
                        <c:v>2021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2020,2021,2022'!$B$34:$BA$34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2020,2021,2022'!$B$41:$BA$41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2225</c:v>
                      </c:pt>
                      <c:pt idx="1">
                        <c:v>2273</c:v>
                      </c:pt>
                      <c:pt idx="2">
                        <c:v>2429</c:v>
                      </c:pt>
                      <c:pt idx="3">
                        <c:v>2487</c:v>
                      </c:pt>
                      <c:pt idx="4">
                        <c:v>2545</c:v>
                      </c:pt>
                      <c:pt idx="5">
                        <c:v>2677</c:v>
                      </c:pt>
                      <c:pt idx="6">
                        <c:v>3111</c:v>
                      </c:pt>
                      <c:pt idx="7">
                        <c:v>3072</c:v>
                      </c:pt>
                      <c:pt idx="8">
                        <c:v>3624</c:v>
                      </c:pt>
                      <c:pt idx="9">
                        <c:v>4021</c:v>
                      </c:pt>
                      <c:pt idx="10">
                        <c:v>4056</c:v>
                      </c:pt>
                      <c:pt idx="11">
                        <c:v>4029</c:v>
                      </c:pt>
                      <c:pt idx="12">
                        <c:v>2895</c:v>
                      </c:pt>
                      <c:pt idx="13">
                        <c:v>4401</c:v>
                      </c:pt>
                      <c:pt idx="14">
                        <c:v>3916</c:v>
                      </c:pt>
                      <c:pt idx="15">
                        <c:v>3827</c:v>
                      </c:pt>
                      <c:pt idx="16">
                        <c:v>2892</c:v>
                      </c:pt>
                      <c:pt idx="17">
                        <c:v>2468</c:v>
                      </c:pt>
                      <c:pt idx="18">
                        <c:v>2852</c:v>
                      </c:pt>
                      <c:pt idx="19">
                        <c:v>2782</c:v>
                      </c:pt>
                      <c:pt idx="20">
                        <c:v>2542</c:v>
                      </c:pt>
                      <c:pt idx="21">
                        <c:v>2409</c:v>
                      </c:pt>
                      <c:pt idx="22">
                        <c:v>2467</c:v>
                      </c:pt>
                      <c:pt idx="23">
                        <c:v>2677</c:v>
                      </c:pt>
                      <c:pt idx="24">
                        <c:v>2695</c:v>
                      </c:pt>
                      <c:pt idx="25">
                        <c:v>2455</c:v>
                      </c:pt>
                      <c:pt idx="26">
                        <c:v>2490</c:v>
                      </c:pt>
                      <c:pt idx="27">
                        <c:v>2696</c:v>
                      </c:pt>
                      <c:pt idx="28">
                        <c:v>2677</c:v>
                      </c:pt>
                      <c:pt idx="29">
                        <c:v>2751</c:v>
                      </c:pt>
                      <c:pt idx="30">
                        <c:v>2697</c:v>
                      </c:pt>
                      <c:pt idx="31">
                        <c:v>2619</c:v>
                      </c:pt>
                      <c:pt idx="32">
                        <c:v>2658</c:v>
                      </c:pt>
                      <c:pt idx="33">
                        <c:v>2544</c:v>
                      </c:pt>
                      <c:pt idx="34">
                        <c:v>2436</c:v>
                      </c:pt>
                      <c:pt idx="35">
                        <c:v>2331</c:v>
                      </c:pt>
                      <c:pt idx="36">
                        <c:v>1941</c:v>
                      </c:pt>
                      <c:pt idx="37">
                        <c:v>2305</c:v>
                      </c:pt>
                      <c:pt idx="38">
                        <c:v>2585</c:v>
                      </c:pt>
                      <c:pt idx="39">
                        <c:v>2856</c:v>
                      </c:pt>
                      <c:pt idx="40">
                        <c:v>2739</c:v>
                      </c:pt>
                      <c:pt idx="41">
                        <c:v>2664</c:v>
                      </c:pt>
                      <c:pt idx="42">
                        <c:v>2604</c:v>
                      </c:pt>
                      <c:pt idx="43">
                        <c:v>2694</c:v>
                      </c:pt>
                      <c:pt idx="44">
                        <c:v>2548</c:v>
                      </c:pt>
                      <c:pt idx="45">
                        <c:v>2620</c:v>
                      </c:pt>
                      <c:pt idx="46">
                        <c:v>2597</c:v>
                      </c:pt>
                      <c:pt idx="47">
                        <c:v>2682</c:v>
                      </c:pt>
                      <c:pt idx="48">
                        <c:v>3152</c:v>
                      </c:pt>
                      <c:pt idx="49">
                        <c:v>2697</c:v>
                      </c:pt>
                      <c:pt idx="50">
                        <c:v>2138</c:v>
                      </c:pt>
                      <c:pt idx="51">
                        <c:v>2063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4A9-43B9-87F7-4890B726BFE7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2020,2021,2022'!$A$42</c15:sqref>
                        </c15:formulaRef>
                      </c:ext>
                    </c:extLst>
                    <c:strCache>
                      <c:ptCount val="1"/>
                      <c:pt idx="0">
                        <c:v>2022 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2020,2021,2022'!$B$34:$BA$34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2020,2021,2022'!$B$42:$BA$42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5075</c:v>
                      </c:pt>
                      <c:pt idx="1">
                        <c:v>5289</c:v>
                      </c:pt>
                      <c:pt idx="2">
                        <c:v>4199</c:v>
                      </c:pt>
                      <c:pt idx="3">
                        <c:v>3937</c:v>
                      </c:pt>
                      <c:pt idx="4">
                        <c:v>3701</c:v>
                      </c:pt>
                      <c:pt idx="5">
                        <c:v>3863</c:v>
                      </c:pt>
                      <c:pt idx="6">
                        <c:v>3829</c:v>
                      </c:pt>
                      <c:pt idx="7">
                        <c:v>4157</c:v>
                      </c:pt>
                      <c:pt idx="8">
                        <c:v>4166</c:v>
                      </c:pt>
                      <c:pt idx="9">
                        <c:v>4132</c:v>
                      </c:pt>
                      <c:pt idx="10">
                        <c:v>4161</c:v>
                      </c:pt>
                      <c:pt idx="11">
                        <c:v>4672</c:v>
                      </c:pt>
                      <c:pt idx="12">
                        <c:v>5542</c:v>
                      </c:pt>
                      <c:pt idx="13">
                        <c:v>5150</c:v>
                      </c:pt>
                      <c:pt idx="14">
                        <c:v>3401</c:v>
                      </c:pt>
                      <c:pt idx="15">
                        <c:v>5403</c:v>
                      </c:pt>
                      <c:pt idx="16">
                        <c:v>6051</c:v>
                      </c:pt>
                      <c:pt idx="17">
                        <c:v>5976</c:v>
                      </c:pt>
                      <c:pt idx="18">
                        <c:v>5487</c:v>
                      </c:pt>
                      <c:pt idx="19">
                        <c:v>5344</c:v>
                      </c:pt>
                      <c:pt idx="20">
                        <c:v>2983</c:v>
                      </c:pt>
                      <c:pt idx="21">
                        <c:v>1845</c:v>
                      </c:pt>
                      <c:pt idx="22">
                        <c:v>2129</c:v>
                      </c:pt>
                      <c:pt idx="23">
                        <c:v>2190</c:v>
                      </c:pt>
                      <c:pt idx="24">
                        <c:v>2367</c:v>
                      </c:pt>
                      <c:pt idx="25">
                        <c:v>2321</c:v>
                      </c:pt>
                      <c:pt idx="26">
                        <c:v>2037</c:v>
                      </c:pt>
                      <c:pt idx="27">
                        <c:v>1830</c:v>
                      </c:pt>
                      <c:pt idx="28">
                        <c:v>1973</c:v>
                      </c:pt>
                      <c:pt idx="29">
                        <c:v>1821</c:v>
                      </c:pt>
                      <c:pt idx="30">
                        <c:v>2032</c:v>
                      </c:pt>
                      <c:pt idx="31">
                        <c:v>1858</c:v>
                      </c:pt>
                      <c:pt idx="32">
                        <c:v>1767</c:v>
                      </c:pt>
                      <c:pt idx="33">
                        <c:v>2633</c:v>
                      </c:pt>
                      <c:pt idx="34">
                        <c:v>1112</c:v>
                      </c:pt>
                      <c:pt idx="35">
                        <c:v>1078</c:v>
                      </c:pt>
                      <c:pt idx="36">
                        <c:v>1169</c:v>
                      </c:pt>
                      <c:pt idx="37">
                        <c:v>1069</c:v>
                      </c:pt>
                      <c:pt idx="38">
                        <c:v>1366</c:v>
                      </c:pt>
                      <c:pt idx="39">
                        <c:v>2002</c:v>
                      </c:pt>
                      <c:pt idx="40">
                        <c:v>2205</c:v>
                      </c:pt>
                      <c:pt idx="41">
                        <c:v>3624</c:v>
                      </c:pt>
                      <c:pt idx="42">
                        <c:v>3623</c:v>
                      </c:pt>
                      <c:pt idx="43">
                        <c:v>4549</c:v>
                      </c:pt>
                      <c:pt idx="44">
                        <c:v>4055</c:v>
                      </c:pt>
                      <c:pt idx="45">
                        <c:v>4147</c:v>
                      </c:pt>
                      <c:pt idx="46">
                        <c:v>3971</c:v>
                      </c:pt>
                      <c:pt idx="47">
                        <c:v>3655</c:v>
                      </c:pt>
                      <c:pt idx="48">
                        <c:v>3050</c:v>
                      </c:pt>
                      <c:pt idx="49">
                        <c:v>3236</c:v>
                      </c:pt>
                      <c:pt idx="50">
                        <c:v>1874</c:v>
                      </c:pt>
                      <c:pt idx="51">
                        <c:v>647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4A9-43B9-87F7-4890B726BFE7}"/>
                  </c:ext>
                </c:extLst>
              </c15:ser>
            </c15:filteredLineSeries>
          </c:ext>
        </c:extLst>
      </c:lineChart>
      <c:catAx>
        <c:axId val="715031544"/>
        <c:scaling>
          <c:orientation val="minMax"/>
        </c:scaling>
        <c:delete val="0"/>
        <c:axPos val="b"/>
        <c:numFmt formatCode="General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15028664"/>
        <c:crosses val="autoZero"/>
        <c:auto val="1"/>
        <c:lblAlgn val="ctr"/>
        <c:lblOffset val="100"/>
        <c:noMultiLvlLbl val="0"/>
      </c:catAx>
      <c:valAx>
        <c:axId val="71502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15031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333120359955007"/>
          <c:y val="0.10839730135862354"/>
          <c:w val="0.54544154638732656"/>
          <c:h val="4.0419452198491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'Canal endemico sin 2020-2022'!$A$84</c:f>
              <c:strCache>
                <c:ptCount val="1"/>
                <c:pt idx="0">
                  <c:v>Zona de éxito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val>
            <c:numRef>
              <c:f>'Canal endemico sin 2020-2022'!$B$84:$BA$84</c:f>
              <c:numCache>
                <c:formatCode>0.00</c:formatCode>
                <c:ptCount val="52"/>
                <c:pt idx="0">
                  <c:v>4301.1336036587354</c:v>
                </c:pt>
                <c:pt idx="1">
                  <c:v>4644.441336201392</c:v>
                </c:pt>
                <c:pt idx="2">
                  <c:v>4774.8609938703148</c:v>
                </c:pt>
                <c:pt idx="3">
                  <c:v>5176.264264048662</c:v>
                </c:pt>
                <c:pt idx="4">
                  <c:v>5703.1640560801161</c:v>
                </c:pt>
                <c:pt idx="5">
                  <c:v>6040.1281777745626</c:v>
                </c:pt>
                <c:pt idx="6">
                  <c:v>6657.7012972658249</c:v>
                </c:pt>
                <c:pt idx="7">
                  <c:v>7307.180843185608</c:v>
                </c:pt>
                <c:pt idx="8">
                  <c:v>7131.78650756358</c:v>
                </c:pt>
                <c:pt idx="9">
                  <c:v>7371.9713107341668</c:v>
                </c:pt>
                <c:pt idx="10">
                  <c:v>7220.103680557002</c:v>
                </c:pt>
                <c:pt idx="11">
                  <c:v>6419.9970429557916</c:v>
                </c:pt>
                <c:pt idx="12">
                  <c:v>5093.8895688639323</c:v>
                </c:pt>
                <c:pt idx="13">
                  <c:v>6970.2949746696349</c:v>
                </c:pt>
                <c:pt idx="14">
                  <c:v>5786.4912858672114</c:v>
                </c:pt>
                <c:pt idx="15">
                  <c:v>5772.3642365717296</c:v>
                </c:pt>
                <c:pt idx="16">
                  <c:v>6333.4092237477935</c:v>
                </c:pt>
                <c:pt idx="17">
                  <c:v>6249.395746497833</c:v>
                </c:pt>
                <c:pt idx="18">
                  <c:v>6773.345072580737</c:v>
                </c:pt>
                <c:pt idx="19">
                  <c:v>6562.0207678926554</c:v>
                </c:pt>
                <c:pt idx="20">
                  <c:v>6400.4617996956395</c:v>
                </c:pt>
                <c:pt idx="21">
                  <c:v>6693.9210086466801</c:v>
                </c:pt>
                <c:pt idx="22">
                  <c:v>6042.1637388708086</c:v>
                </c:pt>
                <c:pt idx="23">
                  <c:v>6096.8964085475127</c:v>
                </c:pt>
                <c:pt idx="24">
                  <c:v>5750.7643850321892</c:v>
                </c:pt>
                <c:pt idx="25">
                  <c:v>5161.2983967157388</c:v>
                </c:pt>
                <c:pt idx="26">
                  <c:v>4625.6883488049589</c:v>
                </c:pt>
                <c:pt idx="27">
                  <c:v>4725.8662550425488</c:v>
                </c:pt>
                <c:pt idx="28">
                  <c:v>4832.296200718064</c:v>
                </c:pt>
                <c:pt idx="29">
                  <c:v>4224.0582636980162</c:v>
                </c:pt>
                <c:pt idx="30">
                  <c:v>4360.274949446517</c:v>
                </c:pt>
                <c:pt idx="31">
                  <c:v>4265.7515051839391</c:v>
                </c:pt>
                <c:pt idx="32">
                  <c:v>4169.9655582223977</c:v>
                </c:pt>
                <c:pt idx="33">
                  <c:v>4400.5500259809414</c:v>
                </c:pt>
                <c:pt idx="34">
                  <c:v>4313.152119340758</c:v>
                </c:pt>
                <c:pt idx="35">
                  <c:v>4231.891302657139</c:v>
                </c:pt>
                <c:pt idx="36">
                  <c:v>3564.0675441295962</c:v>
                </c:pt>
                <c:pt idx="37">
                  <c:v>4080.5777722363432</c:v>
                </c:pt>
                <c:pt idx="38">
                  <c:v>3822.3184778860696</c:v>
                </c:pt>
                <c:pt idx="39">
                  <c:v>3753.8304972073215</c:v>
                </c:pt>
                <c:pt idx="40">
                  <c:v>3959.7696385344702</c:v>
                </c:pt>
                <c:pt idx="41">
                  <c:v>3735.1628424251194</c:v>
                </c:pt>
                <c:pt idx="42">
                  <c:v>3920.4136014552396</c:v>
                </c:pt>
                <c:pt idx="43">
                  <c:v>3937.3594197418411</c:v>
                </c:pt>
                <c:pt idx="44">
                  <c:v>3938.7391735809542</c:v>
                </c:pt>
                <c:pt idx="45">
                  <c:v>3859.8558847302616</c:v>
                </c:pt>
                <c:pt idx="46">
                  <c:v>3664.9108540019356</c:v>
                </c:pt>
                <c:pt idx="47">
                  <c:v>3469.9501581127174</c:v>
                </c:pt>
                <c:pt idx="48">
                  <c:v>3841.6199682133329</c:v>
                </c:pt>
                <c:pt idx="49">
                  <c:v>3497.4914368355048</c:v>
                </c:pt>
                <c:pt idx="50">
                  <c:v>3156.8334670769577</c:v>
                </c:pt>
                <c:pt idx="51">
                  <c:v>3099.633817713333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A-4C5C-BFF4-D6C0CA30150F}"/>
            </c:ext>
          </c:extLst>
        </c:ser>
        <c:ser>
          <c:idx val="1"/>
          <c:order val="1"/>
          <c:tx>
            <c:strRef>
              <c:f>'Canal endemico sin 2020-2022'!$A$85</c:f>
              <c:strCache>
                <c:ptCount val="1"/>
                <c:pt idx="0">
                  <c:v>Zona de seguridad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val>
            <c:numRef>
              <c:f>'Canal endemico sin 2020-2022'!$B$85:$BA$85</c:f>
              <c:numCache>
                <c:formatCode>0.00</c:formatCode>
                <c:ptCount val="52"/>
                <c:pt idx="0">
                  <c:v>935.26669279281759</c:v>
                </c:pt>
                <c:pt idx="1">
                  <c:v>737.11958810358647</c:v>
                </c:pt>
                <c:pt idx="2">
                  <c:v>823.15010659700965</c:v>
                </c:pt>
                <c:pt idx="3">
                  <c:v>726.68583689190382</c:v>
                </c:pt>
                <c:pt idx="4">
                  <c:v>808.75033430488656</c:v>
                </c:pt>
                <c:pt idx="5">
                  <c:v>730.75487887805411</c:v>
                </c:pt>
                <c:pt idx="6">
                  <c:v>504.26167772957615</c:v>
                </c:pt>
                <c:pt idx="7">
                  <c:v>748.30065254620695</c:v>
                </c:pt>
                <c:pt idx="8">
                  <c:v>493.00929831296617</c:v>
                </c:pt>
                <c:pt idx="9">
                  <c:v>373.18657450572664</c:v>
                </c:pt>
                <c:pt idx="10">
                  <c:v>677.5814350442779</c:v>
                </c:pt>
                <c:pt idx="11">
                  <c:v>840.47023355634337</c:v>
                </c:pt>
                <c:pt idx="12">
                  <c:v>1523.880583101788</c:v>
                </c:pt>
                <c:pt idx="13">
                  <c:v>943.25463576188395</c:v>
                </c:pt>
                <c:pt idx="14">
                  <c:v>863.27007952082477</c:v>
                </c:pt>
                <c:pt idx="15">
                  <c:v>1591.9964024036954</c:v>
                </c:pt>
                <c:pt idx="16">
                  <c:v>1031.5383855720402</c:v>
                </c:pt>
                <c:pt idx="17">
                  <c:v>1179.6892092603812</c:v>
                </c:pt>
                <c:pt idx="18">
                  <c:v>653.27763902246352</c:v>
                </c:pt>
                <c:pt idx="19">
                  <c:v>749.3388386256338</c:v>
                </c:pt>
                <c:pt idx="20">
                  <c:v>779.82845402539169</c:v>
                </c:pt>
                <c:pt idx="21">
                  <c:v>342.08070558343661</c:v>
                </c:pt>
                <c:pt idx="22">
                  <c:v>531.44657875878875</c:v>
                </c:pt>
                <c:pt idx="23">
                  <c:v>243.32437487975221</c:v>
                </c:pt>
                <c:pt idx="24">
                  <c:v>323.08028625211773</c:v>
                </c:pt>
                <c:pt idx="25">
                  <c:v>316.06974538204668</c:v>
                </c:pt>
                <c:pt idx="26">
                  <c:v>395.42464806616681</c:v>
                </c:pt>
                <c:pt idx="27">
                  <c:v>108.13742138629823</c:v>
                </c:pt>
                <c:pt idx="28">
                  <c:v>346.95438419445236</c:v>
                </c:pt>
                <c:pt idx="29">
                  <c:v>462.24329577620574</c:v>
                </c:pt>
                <c:pt idx="30">
                  <c:v>376.76297907610933</c:v>
                </c:pt>
                <c:pt idx="31">
                  <c:v>398.56593439319659</c:v>
                </c:pt>
                <c:pt idx="32">
                  <c:v>425.10039146515101</c:v>
                </c:pt>
                <c:pt idx="33">
                  <c:v>416.20440635238174</c:v>
                </c:pt>
                <c:pt idx="34">
                  <c:v>545.07873948323686</c:v>
                </c:pt>
                <c:pt idx="35">
                  <c:v>595.12679526862667</c:v>
                </c:pt>
                <c:pt idx="36">
                  <c:v>780.83888077383472</c:v>
                </c:pt>
                <c:pt idx="37">
                  <c:v>791.18563705294264</c:v>
                </c:pt>
                <c:pt idx="38">
                  <c:v>743.67772592576875</c:v>
                </c:pt>
                <c:pt idx="39">
                  <c:v>912.94724267222364</c:v>
                </c:pt>
                <c:pt idx="40">
                  <c:v>753.35894172733924</c:v>
                </c:pt>
                <c:pt idx="41">
                  <c:v>802.78131608685999</c:v>
                </c:pt>
                <c:pt idx="42">
                  <c:v>685.43783082787741</c:v>
                </c:pt>
                <c:pt idx="43">
                  <c:v>582.70870501174477</c:v>
                </c:pt>
                <c:pt idx="44">
                  <c:v>583.30412641123985</c:v>
                </c:pt>
                <c:pt idx="45">
                  <c:v>732.37673159108044</c:v>
                </c:pt>
                <c:pt idx="46">
                  <c:v>531.19593721161482</c:v>
                </c:pt>
                <c:pt idx="47">
                  <c:v>634.16459534252726</c:v>
                </c:pt>
                <c:pt idx="48">
                  <c:v>491.26923574332795</c:v>
                </c:pt>
                <c:pt idx="49">
                  <c:v>633.6046622369704</c:v>
                </c:pt>
                <c:pt idx="50">
                  <c:v>599.04819309909908</c:v>
                </c:pt>
                <c:pt idx="51">
                  <c:v>371.08441506735016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A-4C5C-BFF4-D6C0CA30150F}"/>
            </c:ext>
          </c:extLst>
        </c:ser>
        <c:ser>
          <c:idx val="2"/>
          <c:order val="2"/>
          <c:tx>
            <c:strRef>
              <c:f>'Canal endemico sin 2020-2022'!$A$86</c:f>
              <c:strCache>
                <c:ptCount val="1"/>
                <c:pt idx="0">
                  <c:v>Zona de alerta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'Canal endemico sin 2020-2022'!$B$86:$BA$86</c:f>
              <c:numCache>
                <c:formatCode>0.00</c:formatCode>
                <c:ptCount val="52"/>
                <c:pt idx="0">
                  <c:v>1136.1791500020399</c:v>
                </c:pt>
                <c:pt idx="1">
                  <c:v>852.7972401503248</c:v>
                </c:pt>
                <c:pt idx="2">
                  <c:v>963.50814903061382</c:v>
                </c:pt>
                <c:pt idx="3">
                  <c:v>827.67718641163538</c:v>
                </c:pt>
                <c:pt idx="4">
                  <c:v>922.38851829155283</c:v>
                </c:pt>
                <c:pt idx="5">
                  <c:v>818.40046675077429</c:v>
                </c:pt>
                <c:pt idx="6">
                  <c:v>542.1555047314414</c:v>
                </c:pt>
                <c:pt idx="7">
                  <c:v>824.38337643314571</c:v>
                </c:pt>
                <c:pt idx="8">
                  <c:v>526.8406373173284</c:v>
                </c:pt>
                <c:pt idx="9">
                  <c:v>391.94426383270275</c:v>
                </c:pt>
                <c:pt idx="10">
                  <c:v>740.7099793480902</c:v>
                </c:pt>
                <c:pt idx="11">
                  <c:v>949.60537367852612</c:v>
                </c:pt>
                <c:pt idx="12">
                  <c:v>1975.1011599287667</c:v>
                </c:pt>
                <c:pt idx="13">
                  <c:v>1069.9440554749472</c:v>
                </c:pt>
                <c:pt idx="14">
                  <c:v>990.89822472098513</c:v>
                </c:pt>
                <c:pt idx="15">
                  <c:v>2027.0965611952988</c:v>
                </c:pt>
                <c:pt idx="16">
                  <c:v>1198.1632206175364</c:v>
                </c:pt>
                <c:pt idx="17">
                  <c:v>1400.517939235252</c:v>
                </c:pt>
                <c:pt idx="18">
                  <c:v>715.79942582255262</c:v>
                </c:pt>
                <c:pt idx="19">
                  <c:v>834.22757616655872</c:v>
                </c:pt>
                <c:pt idx="20">
                  <c:v>874.06748965926272</c:v>
                </c:pt>
                <c:pt idx="21">
                  <c:v>359.425767290777</c:v>
                </c:pt>
                <c:pt idx="22">
                  <c:v>577.78708465844647</c:v>
                </c:pt>
                <c:pt idx="23">
                  <c:v>252.95224247363785</c:v>
                </c:pt>
                <c:pt idx="24">
                  <c:v>341.06648602289715</c:v>
                </c:pt>
                <c:pt idx="25">
                  <c:v>335.23000705745199</c:v>
                </c:pt>
                <c:pt idx="26">
                  <c:v>428.84710880192597</c:v>
                </c:pt>
                <c:pt idx="27">
                  <c:v>110.58457635836567</c:v>
                </c:pt>
                <c:pt idx="28">
                  <c:v>371.59703604753668</c:v>
                </c:pt>
                <c:pt idx="29">
                  <c:v>512.20467675981581</c:v>
                </c:pt>
                <c:pt idx="30">
                  <c:v>408.93013275920475</c:v>
                </c:pt>
                <c:pt idx="31">
                  <c:v>435.3517276256689</c:v>
                </c:pt>
                <c:pt idx="32">
                  <c:v>467.8965039514178</c:v>
                </c:pt>
                <c:pt idx="33">
                  <c:v>455.10389128842689</c:v>
                </c:pt>
                <c:pt idx="34">
                  <c:v>613.13329455212352</c:v>
                </c:pt>
                <c:pt idx="35">
                  <c:v>677.79099928942196</c:v>
                </c:pt>
                <c:pt idx="36">
                  <c:v>949.42103529473934</c:v>
                </c:pt>
                <c:pt idx="37">
                  <c:v>942.63601664046928</c:v>
                </c:pt>
                <c:pt idx="38">
                  <c:v>886.40418263207266</c:v>
                </c:pt>
                <c:pt idx="39">
                  <c:v>1131.9103359391256</c:v>
                </c:pt>
                <c:pt idx="40">
                  <c:v>894.80815976168196</c:v>
                </c:pt>
                <c:pt idx="41">
                  <c:v>972.92239477343901</c:v>
                </c:pt>
                <c:pt idx="42">
                  <c:v>803.69123640888392</c:v>
                </c:pt>
                <c:pt idx="43">
                  <c:v>667.80920496427461</c:v>
                </c:pt>
                <c:pt idx="44">
                  <c:v>668.54915129879555</c:v>
                </c:pt>
                <c:pt idx="45">
                  <c:v>869.47032253405087</c:v>
                </c:pt>
                <c:pt idx="46">
                  <c:v>607.09818631502458</c:v>
                </c:pt>
                <c:pt idx="47">
                  <c:v>748.33250657118788</c:v>
                </c:pt>
                <c:pt idx="48">
                  <c:v>553.24418451745987</c:v>
                </c:pt>
                <c:pt idx="49">
                  <c:v>746.68691915090858</c:v>
                </c:pt>
                <c:pt idx="50">
                  <c:v>710.8611512109278</c:v>
                </c:pt>
                <c:pt idx="51">
                  <c:v>414.76857020826401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1A-4C5C-BFF4-D6C0CA301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928896"/>
        <c:axId val="504929376"/>
      </c:areaChart>
      <c:lineChart>
        <c:grouping val="stacked"/>
        <c:varyColors val="0"/>
        <c:ser>
          <c:idx val="3"/>
          <c:order val="3"/>
          <c:tx>
            <c:strRef>
              <c:f>'Canal endemico sin 2020-2022'!$A$87</c:f>
              <c:strCache>
                <c:ptCount val="1"/>
                <c:pt idx="0">
                  <c:v>Año en curso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'Canal endemico sin 2020-2022'!$B$87:$AT$87</c:f>
              <c:numCache>
                <c:formatCode>General_)</c:formatCode>
                <c:ptCount val="45"/>
                <c:pt idx="0">
                  <c:v>6604</c:v>
                </c:pt>
                <c:pt idx="1">
                  <c:v>6661</c:v>
                </c:pt>
                <c:pt idx="2">
                  <c:v>6986</c:v>
                </c:pt>
                <c:pt idx="3">
                  <c:v>6583</c:v>
                </c:pt>
                <c:pt idx="4">
                  <c:v>6614</c:v>
                </c:pt>
                <c:pt idx="5">
                  <c:v>6247</c:v>
                </c:pt>
                <c:pt idx="6">
                  <c:v>6350</c:v>
                </c:pt>
                <c:pt idx="7">
                  <c:v>7116</c:v>
                </c:pt>
                <c:pt idx="8">
                  <c:v>6631</c:v>
                </c:pt>
                <c:pt idx="9">
                  <c:v>6794</c:v>
                </c:pt>
                <c:pt idx="10">
                  <c:v>6483</c:v>
                </c:pt>
                <c:pt idx="11">
                  <c:v>6874</c:v>
                </c:pt>
                <c:pt idx="12">
                  <c:v>6235</c:v>
                </c:pt>
                <c:pt idx="13">
                  <c:v>3965</c:v>
                </c:pt>
                <c:pt idx="14">
                  <c:v>5842</c:v>
                </c:pt>
                <c:pt idx="15">
                  <c:v>7222</c:v>
                </c:pt>
                <c:pt idx="16">
                  <c:v>7766</c:v>
                </c:pt>
                <c:pt idx="17">
                  <c:v>8435</c:v>
                </c:pt>
                <c:pt idx="18">
                  <c:v>9965</c:v>
                </c:pt>
                <c:pt idx="19">
                  <c:v>10713</c:v>
                </c:pt>
                <c:pt idx="20">
                  <c:v>9739</c:v>
                </c:pt>
                <c:pt idx="21">
                  <c:v>10366</c:v>
                </c:pt>
                <c:pt idx="22">
                  <c:v>10041</c:v>
                </c:pt>
                <c:pt idx="23">
                  <c:v>8518</c:v>
                </c:pt>
                <c:pt idx="24">
                  <c:v>8756</c:v>
                </c:pt>
                <c:pt idx="25">
                  <c:v>7630</c:v>
                </c:pt>
                <c:pt idx="26">
                  <c:v>6288</c:v>
                </c:pt>
                <c:pt idx="27">
                  <c:v>6252</c:v>
                </c:pt>
                <c:pt idx="28">
                  <c:v>7251</c:v>
                </c:pt>
                <c:pt idx="29">
                  <c:v>6523</c:v>
                </c:pt>
                <c:pt idx="30">
                  <c:v>6701</c:v>
                </c:pt>
                <c:pt idx="31">
                  <c:v>7694</c:v>
                </c:pt>
                <c:pt idx="32">
                  <c:v>6502</c:v>
                </c:pt>
                <c:pt idx="33">
                  <c:v>6799</c:v>
                </c:pt>
                <c:pt idx="34">
                  <c:v>6707</c:v>
                </c:pt>
                <c:pt idx="35">
                  <c:v>6273</c:v>
                </c:pt>
                <c:pt idx="36">
                  <c:v>5614</c:v>
                </c:pt>
                <c:pt idx="37">
                  <c:v>6417</c:v>
                </c:pt>
                <c:pt idx="38">
                  <c:v>6568</c:v>
                </c:pt>
                <c:pt idx="39">
                  <c:v>6347</c:v>
                </c:pt>
                <c:pt idx="40">
                  <c:v>5925</c:v>
                </c:pt>
                <c:pt idx="41">
                  <c:v>6030</c:v>
                </c:pt>
                <c:pt idx="42">
                  <c:v>5083</c:v>
                </c:pt>
                <c:pt idx="43">
                  <c:v>5756</c:v>
                </c:pt>
                <c:pt idx="44">
                  <c:v>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1A-4C5C-BFF4-D6C0CA301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928896"/>
        <c:axId val="504929376"/>
      </c:lineChart>
      <c:catAx>
        <c:axId val="50492889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504929376"/>
        <c:crosses val="autoZero"/>
        <c:auto val="1"/>
        <c:lblAlgn val="ctr"/>
        <c:lblOffset val="100"/>
        <c:noMultiLvlLbl val="0"/>
      </c:catAx>
      <c:valAx>
        <c:axId val="50492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50492889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Series</a:t>
            </a:r>
            <a:r>
              <a:rPr lang="es-ES" baseline="0"/>
              <a:t> temporales de IRA en la región XX, por semana epidemiológica, entre el 2014 y el 2022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4.5353340832395957E-2"/>
          <c:y val="0.1021390085597554"/>
          <c:w val="0.94207523059617548"/>
          <c:h val="0.77722765053083032"/>
        </c:manualLayout>
      </c:layout>
      <c:areaChart>
        <c:grouping val="stacked"/>
        <c:varyColors val="0"/>
        <c:ser>
          <c:idx val="0"/>
          <c:order val="0"/>
          <c:tx>
            <c:strRef>
              <c:f>'Canal endémico 2020,2021,2022'!$A$35</c:f>
              <c:strCache>
                <c:ptCount val="1"/>
                <c:pt idx="0">
                  <c:v>2015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2020,2021,2022'!$B$35:$BA$35</c:f>
              <c:numCache>
                <c:formatCode>General_)</c:formatCode>
                <c:ptCount val="52"/>
                <c:pt idx="0">
                  <c:v>7182</c:v>
                </c:pt>
                <c:pt idx="1">
                  <c:v>6419</c:v>
                </c:pt>
                <c:pt idx="2">
                  <c:v>7154</c:v>
                </c:pt>
                <c:pt idx="3">
                  <c:v>7024</c:v>
                </c:pt>
                <c:pt idx="4">
                  <c:v>7473</c:v>
                </c:pt>
                <c:pt idx="5">
                  <c:v>7569</c:v>
                </c:pt>
                <c:pt idx="6">
                  <c:v>7203</c:v>
                </c:pt>
                <c:pt idx="7">
                  <c:v>8065</c:v>
                </c:pt>
                <c:pt idx="8">
                  <c:v>7592</c:v>
                </c:pt>
                <c:pt idx="9">
                  <c:v>7288</c:v>
                </c:pt>
                <c:pt idx="10">
                  <c:v>6975</c:v>
                </c:pt>
                <c:pt idx="11">
                  <c:v>6751</c:v>
                </c:pt>
                <c:pt idx="12">
                  <c:v>4483</c:v>
                </c:pt>
                <c:pt idx="13">
                  <c:v>6856</c:v>
                </c:pt>
                <c:pt idx="14">
                  <c:v>6867</c:v>
                </c:pt>
                <c:pt idx="15">
                  <c:v>6314</c:v>
                </c:pt>
                <c:pt idx="16">
                  <c:v>5837</c:v>
                </c:pt>
                <c:pt idx="17">
                  <c:v>6517</c:v>
                </c:pt>
                <c:pt idx="18">
                  <c:v>6648</c:v>
                </c:pt>
                <c:pt idx="19">
                  <c:v>6566</c:v>
                </c:pt>
                <c:pt idx="20">
                  <c:v>5604</c:v>
                </c:pt>
                <c:pt idx="21">
                  <c:v>6151</c:v>
                </c:pt>
                <c:pt idx="22">
                  <c:v>5339</c:v>
                </c:pt>
                <c:pt idx="23">
                  <c:v>5427</c:v>
                </c:pt>
                <c:pt idx="24">
                  <c:v>5368</c:v>
                </c:pt>
                <c:pt idx="25">
                  <c:v>5037</c:v>
                </c:pt>
                <c:pt idx="26">
                  <c:v>4213</c:v>
                </c:pt>
                <c:pt idx="27">
                  <c:v>4497</c:v>
                </c:pt>
                <c:pt idx="28">
                  <c:v>4783</c:v>
                </c:pt>
                <c:pt idx="29">
                  <c:v>4664</c:v>
                </c:pt>
                <c:pt idx="30">
                  <c:v>4814</c:v>
                </c:pt>
                <c:pt idx="31">
                  <c:v>4580</c:v>
                </c:pt>
                <c:pt idx="32">
                  <c:v>4960</c:v>
                </c:pt>
                <c:pt idx="33">
                  <c:v>5077</c:v>
                </c:pt>
                <c:pt idx="34">
                  <c:v>5433</c:v>
                </c:pt>
                <c:pt idx="35">
                  <c:v>5322</c:v>
                </c:pt>
                <c:pt idx="36">
                  <c:v>5136</c:v>
                </c:pt>
                <c:pt idx="37">
                  <c:v>6118</c:v>
                </c:pt>
                <c:pt idx="38">
                  <c:v>5667</c:v>
                </c:pt>
                <c:pt idx="39">
                  <c:v>5884</c:v>
                </c:pt>
                <c:pt idx="40">
                  <c:v>5790</c:v>
                </c:pt>
                <c:pt idx="41">
                  <c:v>5551</c:v>
                </c:pt>
                <c:pt idx="42">
                  <c:v>5558</c:v>
                </c:pt>
                <c:pt idx="43">
                  <c:v>5079</c:v>
                </c:pt>
                <c:pt idx="44">
                  <c:v>5229</c:v>
                </c:pt>
                <c:pt idx="45">
                  <c:v>5671</c:v>
                </c:pt>
                <c:pt idx="46">
                  <c:v>4441</c:v>
                </c:pt>
                <c:pt idx="47">
                  <c:v>4884</c:v>
                </c:pt>
                <c:pt idx="48">
                  <c:v>4477</c:v>
                </c:pt>
                <c:pt idx="49">
                  <c:v>3961</c:v>
                </c:pt>
                <c:pt idx="50">
                  <c:v>3178</c:v>
                </c:pt>
                <c:pt idx="51">
                  <c:v>3106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A-4D50-A83D-BD81A22B9F45}"/>
            </c:ext>
          </c:extLst>
        </c:ser>
        <c:ser>
          <c:idx val="1"/>
          <c:order val="1"/>
          <c:tx>
            <c:strRef>
              <c:f>'Canal endémico 2020,2021,2022'!$A$36</c:f>
              <c:strCache>
                <c:ptCount val="1"/>
                <c:pt idx="0">
                  <c:v>2016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2020,2021,2022'!$B$36:$BA$36</c:f>
              <c:numCache>
                <c:formatCode>General_)</c:formatCode>
                <c:ptCount val="52"/>
                <c:pt idx="0">
                  <c:v>4622</c:v>
                </c:pt>
                <c:pt idx="1">
                  <c:v>4526</c:v>
                </c:pt>
                <c:pt idx="2">
                  <c:v>4963</c:v>
                </c:pt>
                <c:pt idx="3">
                  <c:v>5022</c:v>
                </c:pt>
                <c:pt idx="4">
                  <c:v>5667</c:v>
                </c:pt>
                <c:pt idx="5">
                  <c:v>6479</c:v>
                </c:pt>
                <c:pt idx="6">
                  <c:v>6876</c:v>
                </c:pt>
                <c:pt idx="7">
                  <c:v>7522</c:v>
                </c:pt>
                <c:pt idx="8">
                  <c:v>7586</c:v>
                </c:pt>
                <c:pt idx="9">
                  <c:v>7736</c:v>
                </c:pt>
                <c:pt idx="10">
                  <c:v>8293</c:v>
                </c:pt>
                <c:pt idx="11">
                  <c:v>5641</c:v>
                </c:pt>
                <c:pt idx="12">
                  <c:v>8770</c:v>
                </c:pt>
                <c:pt idx="13">
                  <c:v>9576</c:v>
                </c:pt>
                <c:pt idx="14">
                  <c:v>7384</c:v>
                </c:pt>
                <c:pt idx="15">
                  <c:v>8913</c:v>
                </c:pt>
                <c:pt idx="16">
                  <c:v>8701</c:v>
                </c:pt>
                <c:pt idx="17">
                  <c:v>9048</c:v>
                </c:pt>
                <c:pt idx="18">
                  <c:v>7771</c:v>
                </c:pt>
                <c:pt idx="19">
                  <c:v>7869</c:v>
                </c:pt>
                <c:pt idx="20">
                  <c:v>7918</c:v>
                </c:pt>
                <c:pt idx="21">
                  <c:v>7072</c:v>
                </c:pt>
                <c:pt idx="22">
                  <c:v>6480</c:v>
                </c:pt>
                <c:pt idx="23">
                  <c:v>6132</c:v>
                </c:pt>
                <c:pt idx="24">
                  <c:v>5550</c:v>
                </c:pt>
                <c:pt idx="25">
                  <c:v>5224</c:v>
                </c:pt>
                <c:pt idx="26">
                  <c:v>4847</c:v>
                </c:pt>
                <c:pt idx="27">
                  <c:v>4557</c:v>
                </c:pt>
                <c:pt idx="28">
                  <c:v>5098</c:v>
                </c:pt>
                <c:pt idx="29">
                  <c:v>4852</c:v>
                </c:pt>
                <c:pt idx="30">
                  <c:v>4777</c:v>
                </c:pt>
                <c:pt idx="31">
                  <c:v>5009</c:v>
                </c:pt>
                <c:pt idx="32">
                  <c:v>4545</c:v>
                </c:pt>
                <c:pt idx="33">
                  <c:v>4688</c:v>
                </c:pt>
                <c:pt idx="34">
                  <c:v>4628</c:v>
                </c:pt>
                <c:pt idx="35">
                  <c:v>4797</c:v>
                </c:pt>
                <c:pt idx="36">
                  <c:v>4147</c:v>
                </c:pt>
                <c:pt idx="37">
                  <c:v>4319</c:v>
                </c:pt>
                <c:pt idx="38">
                  <c:v>4514</c:v>
                </c:pt>
                <c:pt idx="39">
                  <c:v>4758</c:v>
                </c:pt>
                <c:pt idx="40">
                  <c:v>4009</c:v>
                </c:pt>
                <c:pt idx="41">
                  <c:v>3974</c:v>
                </c:pt>
                <c:pt idx="42">
                  <c:v>3814</c:v>
                </c:pt>
                <c:pt idx="43">
                  <c:v>3749</c:v>
                </c:pt>
                <c:pt idx="44">
                  <c:v>3664</c:v>
                </c:pt>
                <c:pt idx="45">
                  <c:v>4019</c:v>
                </c:pt>
                <c:pt idx="46">
                  <c:v>3443</c:v>
                </c:pt>
                <c:pt idx="47">
                  <c:v>3234</c:v>
                </c:pt>
                <c:pt idx="48">
                  <c:v>4070</c:v>
                </c:pt>
                <c:pt idx="49">
                  <c:v>3738</c:v>
                </c:pt>
                <c:pt idx="50">
                  <c:v>3427</c:v>
                </c:pt>
                <c:pt idx="51">
                  <c:v>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A-4D50-A83D-BD81A22B9F45}"/>
            </c:ext>
          </c:extLst>
        </c:ser>
        <c:ser>
          <c:idx val="2"/>
          <c:order val="2"/>
          <c:tx>
            <c:strRef>
              <c:f>'Canal endémico 2020,2021,2022'!$A$37</c:f>
              <c:strCache>
                <c:ptCount val="1"/>
                <c:pt idx="0">
                  <c:v>2017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2020,2021,2022'!$B$37:$BA$37</c:f>
              <c:numCache>
                <c:formatCode>General_)</c:formatCode>
                <c:ptCount val="52"/>
                <c:pt idx="0">
                  <c:v>4416</c:v>
                </c:pt>
                <c:pt idx="1">
                  <c:v>4148</c:v>
                </c:pt>
                <c:pt idx="2">
                  <c:v>4525</c:v>
                </c:pt>
                <c:pt idx="3">
                  <c:v>4756</c:v>
                </c:pt>
                <c:pt idx="4">
                  <c:v>5170</c:v>
                </c:pt>
                <c:pt idx="5">
                  <c:v>5462</c:v>
                </c:pt>
                <c:pt idx="6">
                  <c:v>5962</c:v>
                </c:pt>
                <c:pt idx="7">
                  <c:v>7149</c:v>
                </c:pt>
                <c:pt idx="8">
                  <c:v>6647</c:v>
                </c:pt>
                <c:pt idx="9">
                  <c:v>7283</c:v>
                </c:pt>
                <c:pt idx="10">
                  <c:v>7865</c:v>
                </c:pt>
                <c:pt idx="11">
                  <c:v>8558</c:v>
                </c:pt>
                <c:pt idx="12">
                  <c:v>7515</c:v>
                </c:pt>
                <c:pt idx="13">
                  <c:v>7324</c:v>
                </c:pt>
                <c:pt idx="14">
                  <c:v>4875</c:v>
                </c:pt>
                <c:pt idx="15">
                  <c:v>9240</c:v>
                </c:pt>
                <c:pt idx="16">
                  <c:v>7828</c:v>
                </c:pt>
                <c:pt idx="17">
                  <c:v>8091</c:v>
                </c:pt>
                <c:pt idx="18">
                  <c:v>7550</c:v>
                </c:pt>
                <c:pt idx="19">
                  <c:v>7724</c:v>
                </c:pt>
                <c:pt idx="20">
                  <c:v>7554</c:v>
                </c:pt>
                <c:pt idx="21">
                  <c:v>6948</c:v>
                </c:pt>
                <c:pt idx="22">
                  <c:v>6514</c:v>
                </c:pt>
                <c:pt idx="23">
                  <c:v>6145</c:v>
                </c:pt>
                <c:pt idx="24">
                  <c:v>5600</c:v>
                </c:pt>
                <c:pt idx="25">
                  <c:v>5278</c:v>
                </c:pt>
                <c:pt idx="26">
                  <c:v>4229</c:v>
                </c:pt>
                <c:pt idx="27">
                  <c:v>4419</c:v>
                </c:pt>
                <c:pt idx="28">
                  <c:v>4439</c:v>
                </c:pt>
                <c:pt idx="29">
                  <c:v>3580</c:v>
                </c:pt>
                <c:pt idx="30">
                  <c:v>3865</c:v>
                </c:pt>
                <c:pt idx="31">
                  <c:v>4007</c:v>
                </c:pt>
                <c:pt idx="32">
                  <c:v>3753</c:v>
                </c:pt>
                <c:pt idx="33">
                  <c:v>3949</c:v>
                </c:pt>
                <c:pt idx="34">
                  <c:v>4001</c:v>
                </c:pt>
                <c:pt idx="35">
                  <c:v>3553</c:v>
                </c:pt>
                <c:pt idx="36">
                  <c:v>2867</c:v>
                </c:pt>
                <c:pt idx="37">
                  <c:v>3663</c:v>
                </c:pt>
                <c:pt idx="38">
                  <c:v>3444</c:v>
                </c:pt>
                <c:pt idx="39">
                  <c:v>3192</c:v>
                </c:pt>
                <c:pt idx="40">
                  <c:v>3645</c:v>
                </c:pt>
                <c:pt idx="41">
                  <c:v>3405</c:v>
                </c:pt>
                <c:pt idx="42">
                  <c:v>3414</c:v>
                </c:pt>
                <c:pt idx="43">
                  <c:v>3578</c:v>
                </c:pt>
                <c:pt idx="44">
                  <c:v>3582</c:v>
                </c:pt>
                <c:pt idx="45">
                  <c:v>3357</c:v>
                </c:pt>
                <c:pt idx="46">
                  <c:v>3405</c:v>
                </c:pt>
                <c:pt idx="47">
                  <c:v>3480</c:v>
                </c:pt>
                <c:pt idx="48">
                  <c:v>3452</c:v>
                </c:pt>
                <c:pt idx="49">
                  <c:v>3296</c:v>
                </c:pt>
                <c:pt idx="50">
                  <c:v>3326</c:v>
                </c:pt>
                <c:pt idx="51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BA-4D50-A83D-BD81A22B9F45}"/>
            </c:ext>
          </c:extLst>
        </c:ser>
        <c:ser>
          <c:idx val="3"/>
          <c:order val="3"/>
          <c:tx>
            <c:strRef>
              <c:f>'Canal endémico 2020,2021,2022'!$A$38</c:f>
              <c:strCache>
                <c:ptCount val="1"/>
                <c:pt idx="0">
                  <c:v>2018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2020,2021,2022'!$B$38:$BA$38</c:f>
              <c:numCache>
                <c:formatCode>General_)</c:formatCode>
                <c:ptCount val="52"/>
                <c:pt idx="0">
                  <c:v>4835</c:v>
                </c:pt>
                <c:pt idx="1">
                  <c:v>5502</c:v>
                </c:pt>
                <c:pt idx="2">
                  <c:v>5129</c:v>
                </c:pt>
                <c:pt idx="3">
                  <c:v>5553</c:v>
                </c:pt>
                <c:pt idx="4">
                  <c:v>6851</c:v>
                </c:pt>
                <c:pt idx="5">
                  <c:v>5800</c:v>
                </c:pt>
                <c:pt idx="6">
                  <c:v>6427</c:v>
                </c:pt>
                <c:pt idx="7">
                  <c:v>6502</c:v>
                </c:pt>
                <c:pt idx="8">
                  <c:v>6614</c:v>
                </c:pt>
                <c:pt idx="9">
                  <c:v>7318</c:v>
                </c:pt>
                <c:pt idx="10">
                  <c:v>6390</c:v>
                </c:pt>
                <c:pt idx="11">
                  <c:v>6507</c:v>
                </c:pt>
                <c:pt idx="12">
                  <c:v>4413</c:v>
                </c:pt>
                <c:pt idx="13">
                  <c:v>6992</c:v>
                </c:pt>
                <c:pt idx="14">
                  <c:v>5958</c:v>
                </c:pt>
                <c:pt idx="15">
                  <c:v>6579</c:v>
                </c:pt>
                <c:pt idx="16">
                  <c:v>5799</c:v>
                </c:pt>
                <c:pt idx="17">
                  <c:v>5567</c:v>
                </c:pt>
                <c:pt idx="18">
                  <c:v>5976</c:v>
                </c:pt>
                <c:pt idx="19">
                  <c:v>5953</c:v>
                </c:pt>
                <c:pt idx="20">
                  <c:v>6365</c:v>
                </c:pt>
                <c:pt idx="21">
                  <c:v>6501</c:v>
                </c:pt>
                <c:pt idx="22">
                  <c:v>5695</c:v>
                </c:pt>
                <c:pt idx="23">
                  <c:v>5874</c:v>
                </c:pt>
                <c:pt idx="24">
                  <c:v>5544</c:v>
                </c:pt>
                <c:pt idx="25">
                  <c:v>4619</c:v>
                </c:pt>
                <c:pt idx="26">
                  <c:v>4956</c:v>
                </c:pt>
                <c:pt idx="27">
                  <c:v>4463</c:v>
                </c:pt>
                <c:pt idx="28">
                  <c:v>4579</c:v>
                </c:pt>
                <c:pt idx="29">
                  <c:v>4573</c:v>
                </c:pt>
                <c:pt idx="30">
                  <c:v>4291</c:v>
                </c:pt>
                <c:pt idx="31">
                  <c:v>4384</c:v>
                </c:pt>
                <c:pt idx="32">
                  <c:v>4272</c:v>
                </c:pt>
                <c:pt idx="33">
                  <c:v>4237</c:v>
                </c:pt>
                <c:pt idx="34">
                  <c:v>3994</c:v>
                </c:pt>
                <c:pt idx="35">
                  <c:v>4450</c:v>
                </c:pt>
                <c:pt idx="36">
                  <c:v>3771</c:v>
                </c:pt>
                <c:pt idx="37">
                  <c:v>4020</c:v>
                </c:pt>
                <c:pt idx="38">
                  <c:v>3592</c:v>
                </c:pt>
                <c:pt idx="39">
                  <c:v>3577</c:v>
                </c:pt>
                <c:pt idx="40">
                  <c:v>3854</c:v>
                </c:pt>
                <c:pt idx="41">
                  <c:v>3525</c:v>
                </c:pt>
                <c:pt idx="42">
                  <c:v>4443</c:v>
                </c:pt>
                <c:pt idx="43">
                  <c:v>4030</c:v>
                </c:pt>
                <c:pt idx="44">
                  <c:v>4250</c:v>
                </c:pt>
                <c:pt idx="45">
                  <c:v>3998</c:v>
                </c:pt>
                <c:pt idx="46">
                  <c:v>3699</c:v>
                </c:pt>
                <c:pt idx="47">
                  <c:v>3313</c:v>
                </c:pt>
                <c:pt idx="48">
                  <c:v>3636</c:v>
                </c:pt>
                <c:pt idx="49">
                  <c:v>3314</c:v>
                </c:pt>
                <c:pt idx="50">
                  <c:v>2942</c:v>
                </c:pt>
                <c:pt idx="51">
                  <c:v>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BA-4D50-A83D-BD81A22B9F45}"/>
            </c:ext>
          </c:extLst>
        </c:ser>
        <c:ser>
          <c:idx val="4"/>
          <c:order val="4"/>
          <c:tx>
            <c:strRef>
              <c:f>'Canal endémico 2020,2021,2022'!$A$39</c:f>
              <c:strCache>
                <c:ptCount val="1"/>
                <c:pt idx="0">
                  <c:v>2019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2020,2021,2022'!$B$39:$BA$39</c:f>
              <c:numCache>
                <c:formatCode>General_)</c:formatCode>
                <c:ptCount val="52"/>
                <c:pt idx="0">
                  <c:v>4069</c:v>
                </c:pt>
                <c:pt idx="1">
                  <c:v>4989</c:v>
                </c:pt>
                <c:pt idx="2">
                  <c:v>4889</c:v>
                </c:pt>
                <c:pt idx="3">
                  <c:v>5639</c:v>
                </c:pt>
                <c:pt idx="4">
                  <c:v>5722</c:v>
                </c:pt>
                <c:pt idx="5">
                  <c:v>6715</c:v>
                </c:pt>
                <c:pt idx="6">
                  <c:v>7280</c:v>
                </c:pt>
                <c:pt idx="7">
                  <c:v>8819</c:v>
                </c:pt>
                <c:pt idx="8">
                  <c:v>7463</c:v>
                </c:pt>
                <c:pt idx="9">
                  <c:v>6801</c:v>
                </c:pt>
                <c:pt idx="10">
                  <c:v>7749</c:v>
                </c:pt>
                <c:pt idx="11">
                  <c:v>6974</c:v>
                </c:pt>
                <c:pt idx="12">
                  <c:v>7127</c:v>
                </c:pt>
                <c:pt idx="13">
                  <c:v>6767</c:v>
                </c:pt>
                <c:pt idx="14">
                  <c:v>6471</c:v>
                </c:pt>
                <c:pt idx="15">
                  <c:v>4637</c:v>
                </c:pt>
                <c:pt idx="16">
                  <c:v>6889</c:v>
                </c:pt>
                <c:pt idx="17">
                  <c:v>6244</c:v>
                </c:pt>
                <c:pt idx="18">
                  <c:v>7106</c:v>
                </c:pt>
                <c:pt idx="19">
                  <c:v>6447</c:v>
                </c:pt>
                <c:pt idx="20">
                  <c:v>6558</c:v>
                </c:pt>
                <c:pt idx="21">
                  <c:v>6435</c:v>
                </c:pt>
                <c:pt idx="22">
                  <c:v>7012</c:v>
                </c:pt>
                <c:pt idx="23">
                  <c:v>6254</c:v>
                </c:pt>
                <c:pt idx="24">
                  <c:v>6553</c:v>
                </c:pt>
                <c:pt idx="25">
                  <c:v>5635</c:v>
                </c:pt>
                <c:pt idx="26">
                  <c:v>5467</c:v>
                </c:pt>
                <c:pt idx="27">
                  <c:v>4789</c:v>
                </c:pt>
                <c:pt idx="28">
                  <c:v>5513</c:v>
                </c:pt>
                <c:pt idx="29">
                  <c:v>4472</c:v>
                </c:pt>
                <c:pt idx="30">
                  <c:v>4585</c:v>
                </c:pt>
                <c:pt idx="31">
                  <c:v>4016</c:v>
                </c:pt>
                <c:pt idx="32">
                  <c:v>4155</c:v>
                </c:pt>
                <c:pt idx="33">
                  <c:v>4773</c:v>
                </c:pt>
                <c:pt idx="34">
                  <c:v>4937</c:v>
                </c:pt>
                <c:pt idx="35">
                  <c:v>4758</c:v>
                </c:pt>
                <c:pt idx="36">
                  <c:v>4924</c:v>
                </c:pt>
                <c:pt idx="37">
                  <c:v>5167</c:v>
                </c:pt>
                <c:pt idx="38">
                  <c:v>4594</c:v>
                </c:pt>
                <c:pt idx="39">
                  <c:v>5070</c:v>
                </c:pt>
                <c:pt idx="40">
                  <c:v>5225</c:v>
                </c:pt>
                <c:pt idx="41">
                  <c:v>5323</c:v>
                </c:pt>
                <c:pt idx="42">
                  <c:v>4723</c:v>
                </c:pt>
                <c:pt idx="43">
                  <c:v>5036</c:v>
                </c:pt>
                <c:pt idx="44">
                  <c:v>4751</c:v>
                </c:pt>
                <c:pt idx="45">
                  <c:v>4891</c:v>
                </c:pt>
                <c:pt idx="46">
                  <c:v>4950</c:v>
                </c:pt>
                <c:pt idx="47">
                  <c:v>4684</c:v>
                </c:pt>
                <c:pt idx="48">
                  <c:v>4894</c:v>
                </c:pt>
                <c:pt idx="49">
                  <c:v>5450</c:v>
                </c:pt>
                <c:pt idx="50">
                  <c:v>5137</c:v>
                </c:pt>
                <c:pt idx="51">
                  <c:v>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BA-4D50-A83D-BD81A22B9F45}"/>
            </c:ext>
          </c:extLst>
        </c:ser>
        <c:ser>
          <c:idx val="8"/>
          <c:order val="8"/>
          <c:tx>
            <c:strRef>
              <c:f>'Canal endémico 2020,2021,2022'!$A$43</c:f>
              <c:strCache>
                <c:ptCount val="1"/>
                <c:pt idx="0">
                  <c:v>2023 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'Canal endémico 2020,2021,2022'!$B$34:$BA$34</c:f>
              <c:numCache>
                <c:formatCode>General_)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'Canal endémico 2020,2021,2022'!$B$43:$BA$43</c:f>
              <c:numCache>
                <c:formatCode>General_)</c:formatCode>
                <c:ptCount val="52"/>
                <c:pt idx="0">
                  <c:v>6383</c:v>
                </c:pt>
                <c:pt idx="1">
                  <c:v>6330</c:v>
                </c:pt>
                <c:pt idx="2">
                  <c:v>6442</c:v>
                </c:pt>
                <c:pt idx="3">
                  <c:v>6378</c:v>
                </c:pt>
                <c:pt idx="4">
                  <c:v>6391</c:v>
                </c:pt>
                <c:pt idx="5">
                  <c:v>6081</c:v>
                </c:pt>
                <c:pt idx="6">
                  <c:v>6285</c:v>
                </c:pt>
                <c:pt idx="7">
                  <c:v>7080</c:v>
                </c:pt>
                <c:pt idx="8">
                  <c:v>6543</c:v>
                </c:pt>
                <c:pt idx="9">
                  <c:v>6624</c:v>
                </c:pt>
                <c:pt idx="10">
                  <c:v>6195</c:v>
                </c:pt>
                <c:pt idx="11">
                  <c:v>6633</c:v>
                </c:pt>
                <c:pt idx="12">
                  <c:v>6001</c:v>
                </c:pt>
                <c:pt idx="13">
                  <c:v>3734</c:v>
                </c:pt>
                <c:pt idx="14">
                  <c:v>5518</c:v>
                </c:pt>
                <c:pt idx="15">
                  <c:v>6993</c:v>
                </c:pt>
                <c:pt idx="16">
                  <c:v>7444</c:v>
                </c:pt>
                <c:pt idx="17">
                  <c:v>7714</c:v>
                </c:pt>
                <c:pt idx="18">
                  <c:v>9474</c:v>
                </c:pt>
                <c:pt idx="19">
                  <c:v>9966</c:v>
                </c:pt>
                <c:pt idx="20">
                  <c:v>8945</c:v>
                </c:pt>
                <c:pt idx="21">
                  <c:v>9479</c:v>
                </c:pt>
                <c:pt idx="22">
                  <c:v>8426</c:v>
                </c:pt>
                <c:pt idx="23">
                  <c:v>5680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BA-4D50-A83D-BD81A22B9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031544"/>
        <c:axId val="715028664"/>
        <c:extLst>
          <c:ext xmlns:c15="http://schemas.microsoft.com/office/drawing/2012/chart" uri="{02D57815-91ED-43cb-92C2-25804820EDAC}">
            <c15:filteredArea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'Canal endémico 2020,2021,2022'!$A$40</c15:sqref>
                        </c15:formulaRef>
                      </c:ext>
                    </c:extLst>
                    <c:strCache>
                      <c:ptCount val="1"/>
                      <c:pt idx="0">
                        <c:v>2020 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'Canal endémico 2020,2021,2022'!$B$34:$BA$34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'Canal endémico 2020,2021,2022'!$B$40:$BA$40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5874</c:v>
                      </c:pt>
                      <c:pt idx="1">
                        <c:v>6193</c:v>
                      </c:pt>
                      <c:pt idx="2">
                        <c:v>6097</c:v>
                      </c:pt>
                      <c:pt idx="3">
                        <c:v>6724</c:v>
                      </c:pt>
                      <c:pt idx="4">
                        <c:v>6395</c:v>
                      </c:pt>
                      <c:pt idx="5">
                        <c:v>6279</c:v>
                      </c:pt>
                      <c:pt idx="6">
                        <c:v>6272</c:v>
                      </c:pt>
                      <c:pt idx="7">
                        <c:v>6271</c:v>
                      </c:pt>
                      <c:pt idx="8">
                        <c:v>6337</c:v>
                      </c:pt>
                      <c:pt idx="9">
                        <c:v>6330</c:v>
                      </c:pt>
                      <c:pt idx="10">
                        <c:v>5241</c:v>
                      </c:pt>
                      <c:pt idx="11">
                        <c:v>3498</c:v>
                      </c:pt>
                      <c:pt idx="12">
                        <c:v>2398</c:v>
                      </c:pt>
                      <c:pt idx="13">
                        <c:v>1891</c:v>
                      </c:pt>
                      <c:pt idx="14">
                        <c:v>1410</c:v>
                      </c:pt>
                      <c:pt idx="15">
                        <c:v>2016</c:v>
                      </c:pt>
                      <c:pt idx="16">
                        <c:v>2155</c:v>
                      </c:pt>
                      <c:pt idx="17">
                        <c:v>2218</c:v>
                      </c:pt>
                      <c:pt idx="18">
                        <c:v>2613</c:v>
                      </c:pt>
                      <c:pt idx="19">
                        <c:v>2647</c:v>
                      </c:pt>
                      <c:pt idx="20">
                        <c:v>2712</c:v>
                      </c:pt>
                      <c:pt idx="21">
                        <c:v>2828</c:v>
                      </c:pt>
                      <c:pt idx="22">
                        <c:v>2690</c:v>
                      </c:pt>
                      <c:pt idx="23">
                        <c:v>2353</c:v>
                      </c:pt>
                      <c:pt idx="24">
                        <c:v>2055</c:v>
                      </c:pt>
                      <c:pt idx="25">
                        <c:v>1860</c:v>
                      </c:pt>
                      <c:pt idx="26">
                        <c:v>1708</c:v>
                      </c:pt>
                      <c:pt idx="27">
                        <c:v>1552</c:v>
                      </c:pt>
                      <c:pt idx="28">
                        <c:v>1322</c:v>
                      </c:pt>
                      <c:pt idx="29">
                        <c:v>1321</c:v>
                      </c:pt>
                      <c:pt idx="30">
                        <c:v>1279</c:v>
                      </c:pt>
                      <c:pt idx="31">
                        <c:v>1455</c:v>
                      </c:pt>
                      <c:pt idx="32">
                        <c:v>1355</c:v>
                      </c:pt>
                      <c:pt idx="33">
                        <c:v>1337</c:v>
                      </c:pt>
                      <c:pt idx="34">
                        <c:v>2054</c:v>
                      </c:pt>
                      <c:pt idx="35">
                        <c:v>2352</c:v>
                      </c:pt>
                      <c:pt idx="36">
                        <c:v>1597</c:v>
                      </c:pt>
                      <c:pt idx="37">
                        <c:v>1298</c:v>
                      </c:pt>
                      <c:pt idx="38">
                        <c:v>1467</c:v>
                      </c:pt>
                      <c:pt idx="39">
                        <c:v>1362</c:v>
                      </c:pt>
                      <c:pt idx="40">
                        <c:v>1273</c:v>
                      </c:pt>
                      <c:pt idx="41">
                        <c:v>1231</c:v>
                      </c:pt>
                      <c:pt idx="42">
                        <c:v>1470</c:v>
                      </c:pt>
                      <c:pt idx="43">
                        <c:v>1359</c:v>
                      </c:pt>
                      <c:pt idx="44">
                        <c:v>1276</c:v>
                      </c:pt>
                      <c:pt idx="45">
                        <c:v>1293</c:v>
                      </c:pt>
                      <c:pt idx="46">
                        <c:v>1461</c:v>
                      </c:pt>
                      <c:pt idx="47">
                        <c:v>1371</c:v>
                      </c:pt>
                      <c:pt idx="48">
                        <c:v>1353</c:v>
                      </c:pt>
                      <c:pt idx="49">
                        <c:v>1297</c:v>
                      </c:pt>
                      <c:pt idx="50">
                        <c:v>1404</c:v>
                      </c:pt>
                      <c:pt idx="51">
                        <c:v>879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BBBA-4D50-A83D-BD81A22B9F45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2020,2021,2022'!$A$41</c15:sqref>
                        </c15:formulaRef>
                      </c:ext>
                    </c:extLst>
                    <c:strCache>
                      <c:ptCount val="1"/>
                      <c:pt idx="0">
                        <c:v>2021 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2020,2021,2022'!$B$34:$BA$34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2020,2021,2022'!$B$41:$BA$41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2225</c:v>
                      </c:pt>
                      <c:pt idx="1">
                        <c:v>2273</c:v>
                      </c:pt>
                      <c:pt idx="2">
                        <c:v>2429</c:v>
                      </c:pt>
                      <c:pt idx="3">
                        <c:v>2487</c:v>
                      </c:pt>
                      <c:pt idx="4">
                        <c:v>2545</c:v>
                      </c:pt>
                      <c:pt idx="5">
                        <c:v>2677</c:v>
                      </c:pt>
                      <c:pt idx="6">
                        <c:v>3111</c:v>
                      </c:pt>
                      <c:pt idx="7">
                        <c:v>3072</c:v>
                      </c:pt>
                      <c:pt idx="8">
                        <c:v>3624</c:v>
                      </c:pt>
                      <c:pt idx="9">
                        <c:v>4021</c:v>
                      </c:pt>
                      <c:pt idx="10">
                        <c:v>4056</c:v>
                      </c:pt>
                      <c:pt idx="11">
                        <c:v>4029</c:v>
                      </c:pt>
                      <c:pt idx="12">
                        <c:v>2895</c:v>
                      </c:pt>
                      <c:pt idx="13">
                        <c:v>4401</c:v>
                      </c:pt>
                      <c:pt idx="14">
                        <c:v>3916</c:v>
                      </c:pt>
                      <c:pt idx="15">
                        <c:v>3827</c:v>
                      </c:pt>
                      <c:pt idx="16">
                        <c:v>2892</c:v>
                      </c:pt>
                      <c:pt idx="17">
                        <c:v>2468</c:v>
                      </c:pt>
                      <c:pt idx="18">
                        <c:v>2852</c:v>
                      </c:pt>
                      <c:pt idx="19">
                        <c:v>2782</c:v>
                      </c:pt>
                      <c:pt idx="20">
                        <c:v>2542</c:v>
                      </c:pt>
                      <c:pt idx="21">
                        <c:v>2409</c:v>
                      </c:pt>
                      <c:pt idx="22">
                        <c:v>2467</c:v>
                      </c:pt>
                      <c:pt idx="23">
                        <c:v>2677</c:v>
                      </c:pt>
                      <c:pt idx="24">
                        <c:v>2695</c:v>
                      </c:pt>
                      <c:pt idx="25">
                        <c:v>2455</c:v>
                      </c:pt>
                      <c:pt idx="26">
                        <c:v>2490</c:v>
                      </c:pt>
                      <c:pt idx="27">
                        <c:v>2696</c:v>
                      </c:pt>
                      <c:pt idx="28">
                        <c:v>2677</c:v>
                      </c:pt>
                      <c:pt idx="29">
                        <c:v>2751</c:v>
                      </c:pt>
                      <c:pt idx="30">
                        <c:v>2697</c:v>
                      </c:pt>
                      <c:pt idx="31">
                        <c:v>2619</c:v>
                      </c:pt>
                      <c:pt idx="32">
                        <c:v>2658</c:v>
                      </c:pt>
                      <c:pt idx="33">
                        <c:v>2544</c:v>
                      </c:pt>
                      <c:pt idx="34">
                        <c:v>2436</c:v>
                      </c:pt>
                      <c:pt idx="35">
                        <c:v>2331</c:v>
                      </c:pt>
                      <c:pt idx="36">
                        <c:v>1941</c:v>
                      </c:pt>
                      <c:pt idx="37">
                        <c:v>2305</c:v>
                      </c:pt>
                      <c:pt idx="38">
                        <c:v>2585</c:v>
                      </c:pt>
                      <c:pt idx="39">
                        <c:v>2856</c:v>
                      </c:pt>
                      <c:pt idx="40">
                        <c:v>2739</c:v>
                      </c:pt>
                      <c:pt idx="41">
                        <c:v>2664</c:v>
                      </c:pt>
                      <c:pt idx="42">
                        <c:v>2604</c:v>
                      </c:pt>
                      <c:pt idx="43">
                        <c:v>2694</c:v>
                      </c:pt>
                      <c:pt idx="44">
                        <c:v>2548</c:v>
                      </c:pt>
                      <c:pt idx="45">
                        <c:v>2620</c:v>
                      </c:pt>
                      <c:pt idx="46">
                        <c:v>2597</c:v>
                      </c:pt>
                      <c:pt idx="47">
                        <c:v>2682</c:v>
                      </c:pt>
                      <c:pt idx="48">
                        <c:v>3152</c:v>
                      </c:pt>
                      <c:pt idx="49">
                        <c:v>2697</c:v>
                      </c:pt>
                      <c:pt idx="50">
                        <c:v>2138</c:v>
                      </c:pt>
                      <c:pt idx="51">
                        <c:v>2063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BBA-4D50-A83D-BD81A22B9F45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2020,2021,2022'!$A$42</c15:sqref>
                        </c15:formulaRef>
                      </c:ext>
                    </c:extLst>
                    <c:strCache>
                      <c:ptCount val="1"/>
                      <c:pt idx="0">
                        <c:v>2022 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2020,2021,2022'!$B$34:$BA$34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'Canal endémico 2020,2021,2022'!$B$42:$BA$42</c15:sqref>
                        </c15:formulaRef>
                      </c:ext>
                    </c:extLst>
                    <c:numCache>
                      <c:formatCode>General_)</c:formatCode>
                      <c:ptCount val="52"/>
                      <c:pt idx="0">
                        <c:v>5075</c:v>
                      </c:pt>
                      <c:pt idx="1">
                        <c:v>5289</c:v>
                      </c:pt>
                      <c:pt idx="2">
                        <c:v>4199</c:v>
                      </c:pt>
                      <c:pt idx="3">
                        <c:v>3937</c:v>
                      </c:pt>
                      <c:pt idx="4">
                        <c:v>3701</c:v>
                      </c:pt>
                      <c:pt idx="5">
                        <c:v>3863</c:v>
                      </c:pt>
                      <c:pt idx="6">
                        <c:v>3829</c:v>
                      </c:pt>
                      <c:pt idx="7">
                        <c:v>4157</c:v>
                      </c:pt>
                      <c:pt idx="8">
                        <c:v>4166</c:v>
                      </c:pt>
                      <c:pt idx="9">
                        <c:v>4132</c:v>
                      </c:pt>
                      <c:pt idx="10">
                        <c:v>4161</c:v>
                      </c:pt>
                      <c:pt idx="11">
                        <c:v>4672</c:v>
                      </c:pt>
                      <c:pt idx="12">
                        <c:v>5542</c:v>
                      </c:pt>
                      <c:pt idx="13">
                        <c:v>5150</c:v>
                      </c:pt>
                      <c:pt idx="14">
                        <c:v>3401</c:v>
                      </c:pt>
                      <c:pt idx="15">
                        <c:v>5403</c:v>
                      </c:pt>
                      <c:pt idx="16">
                        <c:v>6051</c:v>
                      </c:pt>
                      <c:pt idx="17">
                        <c:v>5976</c:v>
                      </c:pt>
                      <c:pt idx="18">
                        <c:v>5487</c:v>
                      </c:pt>
                      <c:pt idx="19">
                        <c:v>5344</c:v>
                      </c:pt>
                      <c:pt idx="20">
                        <c:v>2983</c:v>
                      </c:pt>
                      <c:pt idx="21">
                        <c:v>1845</c:v>
                      </c:pt>
                      <c:pt idx="22">
                        <c:v>2129</c:v>
                      </c:pt>
                      <c:pt idx="23">
                        <c:v>2190</c:v>
                      </c:pt>
                      <c:pt idx="24">
                        <c:v>2367</c:v>
                      </c:pt>
                      <c:pt idx="25">
                        <c:v>2321</c:v>
                      </c:pt>
                      <c:pt idx="26">
                        <c:v>2037</c:v>
                      </c:pt>
                      <c:pt idx="27">
                        <c:v>1830</c:v>
                      </c:pt>
                      <c:pt idx="28">
                        <c:v>1973</c:v>
                      </c:pt>
                      <c:pt idx="29">
                        <c:v>1821</c:v>
                      </c:pt>
                      <c:pt idx="30">
                        <c:v>2032</c:v>
                      </c:pt>
                      <c:pt idx="31">
                        <c:v>1858</c:v>
                      </c:pt>
                      <c:pt idx="32">
                        <c:v>1767</c:v>
                      </c:pt>
                      <c:pt idx="33">
                        <c:v>2633</c:v>
                      </c:pt>
                      <c:pt idx="34">
                        <c:v>1112</c:v>
                      </c:pt>
                      <c:pt idx="35">
                        <c:v>1078</c:v>
                      </c:pt>
                      <c:pt idx="36">
                        <c:v>1169</c:v>
                      </c:pt>
                      <c:pt idx="37">
                        <c:v>1069</c:v>
                      </c:pt>
                      <c:pt idx="38">
                        <c:v>1366</c:v>
                      </c:pt>
                      <c:pt idx="39">
                        <c:v>2002</c:v>
                      </c:pt>
                      <c:pt idx="40">
                        <c:v>2205</c:v>
                      </c:pt>
                      <c:pt idx="41">
                        <c:v>3624</c:v>
                      </c:pt>
                      <c:pt idx="42">
                        <c:v>3623</c:v>
                      </c:pt>
                      <c:pt idx="43">
                        <c:v>4549</c:v>
                      </c:pt>
                      <c:pt idx="44">
                        <c:v>4055</c:v>
                      </c:pt>
                      <c:pt idx="45">
                        <c:v>4147</c:v>
                      </c:pt>
                      <c:pt idx="46">
                        <c:v>3971</c:v>
                      </c:pt>
                      <c:pt idx="47">
                        <c:v>3655</c:v>
                      </c:pt>
                      <c:pt idx="48">
                        <c:v>3050</c:v>
                      </c:pt>
                      <c:pt idx="49">
                        <c:v>3236</c:v>
                      </c:pt>
                      <c:pt idx="50">
                        <c:v>1874</c:v>
                      </c:pt>
                      <c:pt idx="51">
                        <c:v>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BBA-4D50-A83D-BD81A22B9F45}"/>
                  </c:ext>
                </c:extLst>
              </c15:ser>
            </c15:filteredAreaSeries>
          </c:ext>
        </c:extLst>
      </c:areaChart>
      <c:catAx>
        <c:axId val="715031544"/>
        <c:scaling>
          <c:orientation val="minMax"/>
        </c:scaling>
        <c:delete val="0"/>
        <c:axPos val="b"/>
        <c:numFmt formatCode="General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15028664"/>
        <c:crosses val="autoZero"/>
        <c:auto val="1"/>
        <c:lblAlgn val="ctr"/>
        <c:lblOffset val="100"/>
        <c:noMultiLvlLbl val="0"/>
      </c:catAx>
      <c:valAx>
        <c:axId val="71502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15031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333120359955007"/>
          <c:y val="0.10839730135862354"/>
          <c:w val="0.24725695053639934"/>
          <c:h val="3.7222749447339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201083</xdr:colOff>
      <xdr:row>11</xdr:row>
      <xdr:rowOff>112694</xdr:rowOff>
    </xdr:from>
    <xdr:to>
      <xdr:col>3</xdr:col>
      <xdr:colOff>458248</xdr:colOff>
      <xdr:row>28</xdr:row>
      <xdr:rowOff>170260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F46C203-9AF2-42A2-BCA7-DAEE4BB9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2102361"/>
          <a:ext cx="3261139" cy="3284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1346199</xdr:colOff>
      <xdr:row>98</xdr:row>
      <xdr:rowOff>88899</xdr:rowOff>
    </xdr:from>
    <xdr:to>
      <xdr:col>15</xdr:col>
      <xdr:colOff>753533</xdr:colOff>
      <xdr:row>124</xdr:row>
      <xdr:rowOff>160866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6142C8-2EF3-DB5C-3656-3C7AABE0A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63500</xdr:colOff>
      <xdr:row>0</xdr:row>
      <xdr:rowOff>179916</xdr:rowOff>
    </xdr:from>
    <xdr:to>
      <xdr:col>19</xdr:col>
      <xdr:colOff>84666</xdr:colOff>
      <xdr:row>30</xdr:row>
      <xdr:rowOff>74082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DBCC109-C087-B746-D367-DA3336F51A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201083</xdr:colOff>
      <xdr:row>11</xdr:row>
      <xdr:rowOff>112694</xdr:rowOff>
    </xdr:from>
    <xdr:to>
      <xdr:col>1</xdr:col>
      <xdr:colOff>822103</xdr:colOff>
      <xdr:row>28</xdr:row>
      <xdr:rowOff>151210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F05280-64A1-4D6E-B71A-C86CB1E7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2112944"/>
          <a:ext cx="2486015" cy="3277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63500</xdr:colOff>
      <xdr:row>0</xdr:row>
      <xdr:rowOff>179916</xdr:rowOff>
    </xdr:from>
    <xdr:to>
      <xdr:col>19</xdr:col>
      <xdr:colOff>84666</xdr:colOff>
      <xdr:row>30</xdr:row>
      <xdr:rowOff>74082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3DDEF7-E21C-4A32-B871-D18A4B415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1088570</xdr:colOff>
      <xdr:row>89</xdr:row>
      <xdr:rowOff>111332</xdr:rowOff>
    </xdr:from>
    <xdr:to>
      <xdr:col>16</xdr:col>
      <xdr:colOff>321622</xdr:colOff>
      <xdr:row>117</xdr:row>
      <xdr:rowOff>148442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4B87B8-F277-828C-4FFC-C2B254FE4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37</xdr:col>
      <xdr:colOff>21167</xdr:colOff>
      <xdr:row>30</xdr:row>
      <xdr:rowOff>79718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972D0DB-93D6-443C-BC33-71D8D3703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71" transitionEvaluation="1"/>
  <dimension ref="A1:DD98"/>
  <sheetViews>
    <sheetView showGridLines="0" topLeftCell="A71" zoomScale="71" zoomScaleNormal="71" workbookViewId="0">
      <selection activeCell="A43" sqref="A43:Y43"/>
    </sheetView>
  </sheetViews>
  <sheetFormatPr baseColWidth="10" defaultColWidth="8.5546875" defaultRowHeight="14.25" x14ac:dyDescent="0.2"/>
  <cols>
    <col min="1" max="1" width="15.6640625" style="4" customWidth="1"/>
    <col min="2" max="2" width="10.6640625" style="1" bestFit="1" customWidth="1"/>
    <col min="3" max="53" width="8.6640625" style="1" bestFit="1" customWidth="1"/>
    <col min="54" max="54" width="13.21875" style="1" bestFit="1" customWidth="1"/>
    <col min="55" max="55" width="9.77734375" style="1" bestFit="1" customWidth="1"/>
    <col min="56" max="16384" width="8.5546875" style="1"/>
  </cols>
  <sheetData>
    <row r="1" spans="1:4" x14ac:dyDescent="0.2">
      <c r="A1" s="30" t="s">
        <v>0</v>
      </c>
      <c r="B1" s="31"/>
      <c r="C1" s="31"/>
      <c r="D1" s="32"/>
    </row>
    <row r="2" spans="1:4" x14ac:dyDescent="0.2">
      <c r="A2" s="33" t="s">
        <v>1</v>
      </c>
      <c r="B2" s="2"/>
      <c r="C2" s="2"/>
      <c r="D2" s="34"/>
    </row>
    <row r="3" spans="1:4" x14ac:dyDescent="0.2">
      <c r="A3" s="33" t="s">
        <v>2</v>
      </c>
      <c r="B3" s="2"/>
      <c r="C3" s="2"/>
      <c r="D3" s="34"/>
    </row>
    <row r="4" spans="1:4" x14ac:dyDescent="0.2">
      <c r="A4" s="33" t="s">
        <v>3</v>
      </c>
      <c r="B4" s="2"/>
      <c r="C4" s="2"/>
      <c r="D4" s="34"/>
    </row>
    <row r="5" spans="1:4" x14ac:dyDescent="0.2">
      <c r="A5" s="33" t="s">
        <v>4</v>
      </c>
      <c r="B5" s="2"/>
      <c r="C5" s="2"/>
      <c r="D5" s="34"/>
    </row>
    <row r="6" spans="1:4" x14ac:dyDescent="0.2">
      <c r="A6" s="33" t="s">
        <v>5</v>
      </c>
      <c r="B6" s="2"/>
      <c r="C6" s="2"/>
      <c r="D6" s="34"/>
    </row>
    <row r="7" spans="1:4" x14ac:dyDescent="0.2">
      <c r="A7" s="33" t="s">
        <v>6</v>
      </c>
      <c r="B7" s="2"/>
      <c r="C7" s="2"/>
      <c r="D7" s="34"/>
    </row>
    <row r="8" spans="1:4" x14ac:dyDescent="0.2">
      <c r="A8" s="33" t="s">
        <v>7</v>
      </c>
      <c r="B8" s="2"/>
      <c r="C8" s="2"/>
      <c r="D8" s="34"/>
    </row>
    <row r="9" spans="1:4" x14ac:dyDescent="0.2">
      <c r="A9" s="33" t="s">
        <v>8</v>
      </c>
      <c r="B9" s="2"/>
      <c r="C9" s="2"/>
      <c r="D9" s="34"/>
    </row>
    <row r="10" spans="1:4" x14ac:dyDescent="0.2">
      <c r="A10" s="33" t="s">
        <v>9</v>
      </c>
      <c r="B10" s="2"/>
      <c r="C10" s="2"/>
      <c r="D10" s="34"/>
    </row>
    <row r="11" spans="1:4" ht="15" thickBot="1" x14ac:dyDescent="0.25">
      <c r="A11" s="35"/>
      <c r="B11" s="36"/>
      <c r="C11" s="36"/>
      <c r="D11" s="37"/>
    </row>
    <row r="12" spans="1:4" x14ac:dyDescent="0.2">
      <c r="D12" s="2"/>
    </row>
    <row r="13" spans="1:4" x14ac:dyDescent="0.2">
      <c r="A13" s="29"/>
      <c r="B13" s="2"/>
      <c r="C13" s="2"/>
      <c r="D13" s="2"/>
    </row>
    <row r="14" spans="1:4" x14ac:dyDescent="0.2">
      <c r="A14" s="29"/>
      <c r="B14" s="2"/>
      <c r="C14" s="2"/>
      <c r="D14" s="2"/>
    </row>
    <row r="15" spans="1:4" x14ac:dyDescent="0.2">
      <c r="A15" s="29"/>
      <c r="B15" s="2"/>
      <c r="C15" s="2"/>
      <c r="D15" s="2"/>
    </row>
    <row r="16" spans="1:4" x14ac:dyDescent="0.2">
      <c r="A16" s="29"/>
      <c r="B16" s="2"/>
      <c r="C16" s="2"/>
      <c r="D16" s="2"/>
    </row>
    <row r="17" spans="1:55" x14ac:dyDescent="0.2">
      <c r="A17" s="29"/>
      <c r="B17" s="2"/>
      <c r="C17" s="2"/>
      <c r="D17" s="2"/>
    </row>
    <row r="18" spans="1:55" x14ac:dyDescent="0.2">
      <c r="A18" s="29"/>
      <c r="B18" s="2"/>
      <c r="C18" s="2"/>
      <c r="D18" s="2"/>
    </row>
    <row r="19" spans="1:55" x14ac:dyDescent="0.2">
      <c r="A19" s="29"/>
      <c r="B19" s="2"/>
      <c r="C19" s="2"/>
      <c r="D19" s="2"/>
    </row>
    <row r="20" spans="1:55" x14ac:dyDescent="0.2">
      <c r="A20" s="29"/>
      <c r="B20" s="2"/>
      <c r="C20" s="2"/>
      <c r="D20" s="2"/>
    </row>
    <row r="21" spans="1:55" x14ac:dyDescent="0.2">
      <c r="A21" s="29"/>
      <c r="B21" s="2"/>
      <c r="C21" s="2"/>
      <c r="D21" s="2"/>
    </row>
    <row r="22" spans="1:55" x14ac:dyDescent="0.2">
      <c r="A22" s="29"/>
      <c r="B22" s="2"/>
      <c r="C22" s="2"/>
      <c r="D22" s="2"/>
    </row>
    <row r="23" spans="1:55" x14ac:dyDescent="0.2">
      <c r="A23" s="29"/>
      <c r="B23" s="2"/>
      <c r="C23" s="2"/>
      <c r="D23" s="2"/>
    </row>
    <row r="24" spans="1:55" x14ac:dyDescent="0.2">
      <c r="A24" s="29"/>
      <c r="B24" s="2"/>
      <c r="C24" s="2"/>
      <c r="D24" s="2"/>
    </row>
    <row r="25" spans="1:55" x14ac:dyDescent="0.2">
      <c r="A25" s="29"/>
      <c r="B25" s="2"/>
      <c r="C25" s="2"/>
      <c r="D25" s="2"/>
    </row>
    <row r="26" spans="1:55" x14ac:dyDescent="0.2">
      <c r="A26" s="29"/>
      <c r="B26" s="2"/>
      <c r="C26" s="2"/>
      <c r="D26" s="2"/>
    </row>
    <row r="27" spans="1:55" ht="20.25" x14ac:dyDescent="0.3">
      <c r="A27" s="29"/>
      <c r="B27" s="2"/>
      <c r="C27" s="2"/>
      <c r="D27" s="2"/>
      <c r="BC27" s="71"/>
    </row>
    <row r="28" spans="1:55" ht="20.25" x14ac:dyDescent="0.3">
      <c r="A28" s="29"/>
      <c r="B28" s="2"/>
      <c r="C28" s="2"/>
      <c r="D28" s="2"/>
      <c r="BC28" s="71"/>
    </row>
    <row r="29" spans="1:55" ht="20.25" x14ac:dyDescent="0.3">
      <c r="A29" s="29"/>
      <c r="B29" s="2"/>
      <c r="C29" s="2"/>
      <c r="D29" s="2"/>
      <c r="BC29" s="71"/>
    </row>
    <row r="30" spans="1:55" ht="20.25" x14ac:dyDescent="0.3">
      <c r="A30" s="29"/>
      <c r="B30" s="2"/>
      <c r="C30" s="2"/>
      <c r="D30" s="2"/>
      <c r="BC30" s="71"/>
    </row>
    <row r="31" spans="1:55" ht="20.25" x14ac:dyDescent="0.3">
      <c r="A31" s="29"/>
      <c r="B31" s="2"/>
      <c r="C31" s="2"/>
      <c r="D31" s="2"/>
      <c r="BC31" s="71"/>
    </row>
    <row r="32" spans="1:55" ht="21" thickBot="1" x14ac:dyDescent="0.35">
      <c r="A32" s="29"/>
      <c r="B32" s="2"/>
      <c r="C32" s="2"/>
      <c r="D32" s="2"/>
      <c r="BC32" s="71"/>
    </row>
    <row r="33" spans="1:108" ht="30.75" customHeight="1" thickBot="1" x14ac:dyDescent="0.35">
      <c r="A33" s="28" t="s">
        <v>10</v>
      </c>
      <c r="B33" s="38" t="s">
        <v>11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40"/>
      <c r="BC33" s="71"/>
    </row>
    <row r="34" spans="1:108" ht="21" thickBot="1" x14ac:dyDescent="0.35">
      <c r="A34" s="27"/>
      <c r="B34" s="50">
        <v>1</v>
      </c>
      <c r="C34" s="51">
        <v>2</v>
      </c>
      <c r="D34" s="51">
        <v>3</v>
      </c>
      <c r="E34" s="50">
        <v>4</v>
      </c>
      <c r="F34" s="52">
        <v>5</v>
      </c>
      <c r="G34" s="52">
        <v>6</v>
      </c>
      <c r="H34" s="52">
        <v>7</v>
      </c>
      <c r="I34" s="52">
        <v>8</v>
      </c>
      <c r="J34" s="52">
        <v>9</v>
      </c>
      <c r="K34" s="52">
        <v>10</v>
      </c>
      <c r="L34" s="52">
        <v>11</v>
      </c>
      <c r="M34" s="52">
        <v>12</v>
      </c>
      <c r="N34" s="52">
        <v>13</v>
      </c>
      <c r="O34" s="52">
        <v>14</v>
      </c>
      <c r="P34" s="52">
        <v>15</v>
      </c>
      <c r="Q34" s="52">
        <v>16</v>
      </c>
      <c r="R34" s="52">
        <v>17</v>
      </c>
      <c r="S34" s="52">
        <v>18</v>
      </c>
      <c r="T34" s="52">
        <v>19</v>
      </c>
      <c r="U34" s="52">
        <v>20</v>
      </c>
      <c r="V34" s="52">
        <v>21</v>
      </c>
      <c r="W34" s="52">
        <v>22</v>
      </c>
      <c r="X34" s="52">
        <v>23</v>
      </c>
      <c r="Y34" s="52">
        <v>24</v>
      </c>
      <c r="Z34" s="52">
        <v>25</v>
      </c>
      <c r="AA34" s="52">
        <v>26</v>
      </c>
      <c r="AB34" s="52">
        <v>27</v>
      </c>
      <c r="AC34" s="52">
        <v>28</v>
      </c>
      <c r="AD34" s="52">
        <v>29</v>
      </c>
      <c r="AE34" s="52">
        <v>30</v>
      </c>
      <c r="AF34" s="52">
        <v>31</v>
      </c>
      <c r="AG34" s="52">
        <v>32</v>
      </c>
      <c r="AH34" s="52">
        <v>33</v>
      </c>
      <c r="AI34" s="52">
        <v>34</v>
      </c>
      <c r="AJ34" s="52">
        <v>35</v>
      </c>
      <c r="AK34" s="52">
        <v>36</v>
      </c>
      <c r="AL34" s="52">
        <v>37</v>
      </c>
      <c r="AM34" s="52">
        <v>38</v>
      </c>
      <c r="AN34" s="52">
        <v>39</v>
      </c>
      <c r="AO34" s="52">
        <v>40</v>
      </c>
      <c r="AP34" s="52">
        <v>41</v>
      </c>
      <c r="AQ34" s="52">
        <v>42</v>
      </c>
      <c r="AR34" s="52">
        <v>43</v>
      </c>
      <c r="AS34" s="52">
        <v>44</v>
      </c>
      <c r="AT34" s="52">
        <v>45</v>
      </c>
      <c r="AU34" s="52">
        <v>46</v>
      </c>
      <c r="AV34" s="52">
        <v>47</v>
      </c>
      <c r="AW34" s="52">
        <v>48</v>
      </c>
      <c r="AX34" s="52">
        <v>49</v>
      </c>
      <c r="AY34" s="52">
        <v>50</v>
      </c>
      <c r="AZ34" s="52">
        <v>51</v>
      </c>
      <c r="BA34" s="52">
        <v>52</v>
      </c>
      <c r="BB34" s="53" t="s">
        <v>12</v>
      </c>
      <c r="BC34" s="71"/>
      <c r="BD34" s="5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spans="1:108" ht="15.75" customHeight="1" x14ac:dyDescent="0.3">
      <c r="A35" s="48">
        <v>2015</v>
      </c>
      <c r="B35" s="69">
        <v>7182</v>
      </c>
      <c r="C35" s="69">
        <v>6419</v>
      </c>
      <c r="D35" s="69">
        <v>7154</v>
      </c>
      <c r="E35" s="69">
        <v>7024</v>
      </c>
      <c r="F35" s="69">
        <v>7473</v>
      </c>
      <c r="G35" s="69">
        <v>7569</v>
      </c>
      <c r="H35" s="69">
        <v>7203</v>
      </c>
      <c r="I35" s="69">
        <v>8065</v>
      </c>
      <c r="J35" s="69">
        <v>7592</v>
      </c>
      <c r="K35" s="69">
        <v>7288</v>
      </c>
      <c r="L35" s="69">
        <v>6975</v>
      </c>
      <c r="M35" s="69">
        <v>6751</v>
      </c>
      <c r="N35" s="69">
        <v>4483</v>
      </c>
      <c r="O35" s="69">
        <v>6856</v>
      </c>
      <c r="P35" s="69">
        <v>6867</v>
      </c>
      <c r="Q35" s="69">
        <v>6314</v>
      </c>
      <c r="R35" s="69">
        <v>5837</v>
      </c>
      <c r="S35" s="69">
        <v>6517</v>
      </c>
      <c r="T35" s="69">
        <v>6648</v>
      </c>
      <c r="U35" s="69">
        <v>6566</v>
      </c>
      <c r="V35" s="69">
        <v>5604</v>
      </c>
      <c r="W35" s="69">
        <v>6151</v>
      </c>
      <c r="X35" s="69">
        <v>5339</v>
      </c>
      <c r="Y35" s="69">
        <v>5427</v>
      </c>
      <c r="Z35" s="69">
        <v>5368</v>
      </c>
      <c r="AA35" s="69">
        <v>5037</v>
      </c>
      <c r="AB35" s="69">
        <v>4213</v>
      </c>
      <c r="AC35" s="69">
        <v>4497</v>
      </c>
      <c r="AD35" s="69">
        <v>4783</v>
      </c>
      <c r="AE35" s="69">
        <v>4664</v>
      </c>
      <c r="AF35" s="69">
        <v>4814</v>
      </c>
      <c r="AG35" s="69">
        <v>4580</v>
      </c>
      <c r="AH35" s="69">
        <v>4960</v>
      </c>
      <c r="AI35" s="69">
        <v>5077</v>
      </c>
      <c r="AJ35" s="69">
        <v>5433</v>
      </c>
      <c r="AK35" s="69">
        <v>5322</v>
      </c>
      <c r="AL35" s="69">
        <v>5136</v>
      </c>
      <c r="AM35" s="69">
        <v>6118</v>
      </c>
      <c r="AN35" s="69">
        <v>5667</v>
      </c>
      <c r="AO35" s="69">
        <v>5884</v>
      </c>
      <c r="AP35" s="69">
        <v>5790</v>
      </c>
      <c r="AQ35" s="69">
        <v>5551</v>
      </c>
      <c r="AR35" s="69">
        <v>5558</v>
      </c>
      <c r="AS35" s="69">
        <v>5079</v>
      </c>
      <c r="AT35" s="69">
        <v>5229</v>
      </c>
      <c r="AU35" s="69">
        <v>5671</v>
      </c>
      <c r="AV35" s="69">
        <v>4441</v>
      </c>
      <c r="AW35" s="69">
        <v>4884</v>
      </c>
      <c r="AX35" s="69">
        <v>4477</v>
      </c>
      <c r="AY35" s="69">
        <v>3961</v>
      </c>
      <c r="AZ35" s="69">
        <v>3178</v>
      </c>
      <c r="BA35" s="69">
        <v>3106</v>
      </c>
      <c r="BB35" s="54">
        <v>4832227</v>
      </c>
      <c r="BC35" s="71"/>
      <c r="BD35" s="5"/>
    </row>
    <row r="36" spans="1:108" ht="15.75" customHeight="1" x14ac:dyDescent="0.3">
      <c r="A36" s="48">
        <v>2016</v>
      </c>
      <c r="B36" s="69">
        <v>4622</v>
      </c>
      <c r="C36" s="69">
        <v>4526</v>
      </c>
      <c r="D36" s="69">
        <v>4963</v>
      </c>
      <c r="E36" s="69">
        <v>5022</v>
      </c>
      <c r="F36" s="69">
        <v>5667</v>
      </c>
      <c r="G36" s="69">
        <v>6479</v>
      </c>
      <c r="H36" s="69">
        <v>6876</v>
      </c>
      <c r="I36" s="69">
        <v>7522</v>
      </c>
      <c r="J36" s="69">
        <v>7586</v>
      </c>
      <c r="K36" s="69">
        <v>7736</v>
      </c>
      <c r="L36" s="69">
        <v>8293</v>
      </c>
      <c r="M36" s="69">
        <v>5641</v>
      </c>
      <c r="N36" s="69">
        <v>8770</v>
      </c>
      <c r="O36" s="69">
        <v>9576</v>
      </c>
      <c r="P36" s="69">
        <v>7384</v>
      </c>
      <c r="Q36" s="69">
        <v>8913</v>
      </c>
      <c r="R36" s="69">
        <v>8701</v>
      </c>
      <c r="S36" s="69">
        <v>9048</v>
      </c>
      <c r="T36" s="69">
        <v>7771</v>
      </c>
      <c r="U36" s="69">
        <v>7869</v>
      </c>
      <c r="V36" s="69">
        <v>7918</v>
      </c>
      <c r="W36" s="69">
        <v>7072</v>
      </c>
      <c r="X36" s="69">
        <v>6480</v>
      </c>
      <c r="Y36" s="69">
        <v>6132</v>
      </c>
      <c r="Z36" s="69">
        <v>5550</v>
      </c>
      <c r="AA36" s="69">
        <v>5224</v>
      </c>
      <c r="AB36" s="69">
        <v>4847</v>
      </c>
      <c r="AC36" s="69">
        <v>4557</v>
      </c>
      <c r="AD36" s="69">
        <v>5098</v>
      </c>
      <c r="AE36" s="69">
        <v>4852</v>
      </c>
      <c r="AF36" s="69">
        <v>4777</v>
      </c>
      <c r="AG36" s="69">
        <v>5009</v>
      </c>
      <c r="AH36" s="69">
        <v>4545</v>
      </c>
      <c r="AI36" s="69">
        <v>4688</v>
      </c>
      <c r="AJ36" s="69">
        <v>4628</v>
      </c>
      <c r="AK36" s="69">
        <v>4797</v>
      </c>
      <c r="AL36" s="69">
        <v>4147</v>
      </c>
      <c r="AM36" s="69">
        <v>4319</v>
      </c>
      <c r="AN36" s="69">
        <v>4514</v>
      </c>
      <c r="AO36" s="69">
        <v>4758</v>
      </c>
      <c r="AP36" s="69">
        <v>4009</v>
      </c>
      <c r="AQ36" s="69">
        <v>3974</v>
      </c>
      <c r="AR36" s="69">
        <v>3814</v>
      </c>
      <c r="AS36" s="69">
        <v>3749</v>
      </c>
      <c r="AT36" s="69">
        <v>3664</v>
      </c>
      <c r="AU36" s="69">
        <v>4019</v>
      </c>
      <c r="AV36" s="69">
        <v>3443</v>
      </c>
      <c r="AW36" s="69">
        <v>3234</v>
      </c>
      <c r="AX36" s="69">
        <v>4070</v>
      </c>
      <c r="AY36" s="69">
        <v>3738</v>
      </c>
      <c r="AZ36" s="69">
        <v>3427</v>
      </c>
      <c r="BA36" s="69">
        <v>3236</v>
      </c>
      <c r="BB36" s="54">
        <v>4890372</v>
      </c>
      <c r="BC36" s="71"/>
      <c r="BD36" s="5"/>
    </row>
    <row r="37" spans="1:108" ht="15.75" customHeight="1" x14ac:dyDescent="0.3">
      <c r="A37" s="48">
        <v>2017</v>
      </c>
      <c r="B37" s="69">
        <v>4416</v>
      </c>
      <c r="C37" s="69">
        <v>4148</v>
      </c>
      <c r="D37" s="69">
        <v>4525</v>
      </c>
      <c r="E37" s="69">
        <v>4756</v>
      </c>
      <c r="F37" s="69">
        <v>5170</v>
      </c>
      <c r="G37" s="69">
        <v>5462</v>
      </c>
      <c r="H37" s="69">
        <v>5962</v>
      </c>
      <c r="I37" s="69">
        <v>7149</v>
      </c>
      <c r="J37" s="69">
        <v>6647</v>
      </c>
      <c r="K37" s="69">
        <v>7283</v>
      </c>
      <c r="L37" s="69">
        <v>7865</v>
      </c>
      <c r="M37" s="69">
        <v>8558</v>
      </c>
      <c r="N37" s="69">
        <v>7515</v>
      </c>
      <c r="O37" s="69">
        <v>7324</v>
      </c>
      <c r="P37" s="69">
        <v>4875</v>
      </c>
      <c r="Q37" s="69">
        <v>9240</v>
      </c>
      <c r="R37" s="69">
        <v>7828</v>
      </c>
      <c r="S37" s="69">
        <v>8091</v>
      </c>
      <c r="T37" s="69">
        <v>7550</v>
      </c>
      <c r="U37" s="69">
        <v>7724</v>
      </c>
      <c r="V37" s="69">
        <v>7554</v>
      </c>
      <c r="W37" s="69">
        <v>6948</v>
      </c>
      <c r="X37" s="69">
        <v>6514</v>
      </c>
      <c r="Y37" s="69">
        <v>6145</v>
      </c>
      <c r="Z37" s="69">
        <v>5600</v>
      </c>
      <c r="AA37" s="69">
        <v>5278</v>
      </c>
      <c r="AB37" s="69">
        <v>4229</v>
      </c>
      <c r="AC37" s="69">
        <v>4419</v>
      </c>
      <c r="AD37" s="69">
        <v>4439</v>
      </c>
      <c r="AE37" s="69">
        <v>3580</v>
      </c>
      <c r="AF37" s="69">
        <v>3865</v>
      </c>
      <c r="AG37" s="69">
        <v>4007</v>
      </c>
      <c r="AH37" s="69">
        <v>3753</v>
      </c>
      <c r="AI37" s="69">
        <v>3949</v>
      </c>
      <c r="AJ37" s="69">
        <v>4001</v>
      </c>
      <c r="AK37" s="69">
        <v>3553</v>
      </c>
      <c r="AL37" s="69">
        <v>2867</v>
      </c>
      <c r="AM37" s="69">
        <v>3663</v>
      </c>
      <c r="AN37" s="69">
        <v>3444</v>
      </c>
      <c r="AO37" s="69">
        <v>3192</v>
      </c>
      <c r="AP37" s="69">
        <v>3645</v>
      </c>
      <c r="AQ37" s="69">
        <v>3405</v>
      </c>
      <c r="AR37" s="69">
        <v>3414</v>
      </c>
      <c r="AS37" s="69">
        <v>3578</v>
      </c>
      <c r="AT37" s="69">
        <v>3582</v>
      </c>
      <c r="AU37" s="69">
        <v>3357</v>
      </c>
      <c r="AV37" s="69">
        <v>3405</v>
      </c>
      <c r="AW37" s="69">
        <v>3480</v>
      </c>
      <c r="AX37" s="69">
        <v>3452</v>
      </c>
      <c r="AY37" s="69">
        <v>3296</v>
      </c>
      <c r="AZ37" s="69">
        <v>3326</v>
      </c>
      <c r="BA37" s="69">
        <v>3000</v>
      </c>
      <c r="BB37" s="54">
        <v>4947481</v>
      </c>
      <c r="BC37" s="71"/>
      <c r="BD37" s="5"/>
    </row>
    <row r="38" spans="1:108" ht="15.75" customHeight="1" x14ac:dyDescent="0.3">
      <c r="A38" s="48">
        <v>2018</v>
      </c>
      <c r="B38" s="70">
        <v>4835</v>
      </c>
      <c r="C38" s="70">
        <v>5502</v>
      </c>
      <c r="D38" s="70">
        <v>5129</v>
      </c>
      <c r="E38" s="70">
        <v>5553</v>
      </c>
      <c r="F38" s="70">
        <v>6851</v>
      </c>
      <c r="G38" s="70">
        <v>5800</v>
      </c>
      <c r="H38" s="70">
        <v>6427</v>
      </c>
      <c r="I38" s="70">
        <v>6502</v>
      </c>
      <c r="J38" s="70">
        <v>6614</v>
      </c>
      <c r="K38" s="70">
        <v>7318</v>
      </c>
      <c r="L38" s="70">
        <v>6390</v>
      </c>
      <c r="M38" s="70">
        <v>6507</v>
      </c>
      <c r="N38" s="70">
        <v>4413</v>
      </c>
      <c r="O38" s="70">
        <v>6992</v>
      </c>
      <c r="P38" s="70">
        <v>5958</v>
      </c>
      <c r="Q38" s="70">
        <v>6579</v>
      </c>
      <c r="R38" s="70">
        <v>5799</v>
      </c>
      <c r="S38" s="70">
        <v>5567</v>
      </c>
      <c r="T38" s="70">
        <v>5976</v>
      </c>
      <c r="U38" s="70">
        <v>5953</v>
      </c>
      <c r="V38" s="70">
        <v>6365</v>
      </c>
      <c r="W38" s="70">
        <v>6501</v>
      </c>
      <c r="X38" s="70">
        <v>5695</v>
      </c>
      <c r="Y38" s="70">
        <v>5874</v>
      </c>
      <c r="Z38" s="70">
        <v>5544</v>
      </c>
      <c r="AA38" s="70">
        <v>4619</v>
      </c>
      <c r="AB38" s="70">
        <v>4956</v>
      </c>
      <c r="AC38" s="70">
        <v>4463</v>
      </c>
      <c r="AD38" s="70">
        <v>4579</v>
      </c>
      <c r="AE38" s="70">
        <v>4573</v>
      </c>
      <c r="AF38" s="70">
        <v>4291</v>
      </c>
      <c r="AG38" s="70">
        <v>4384</v>
      </c>
      <c r="AH38" s="70">
        <v>4272</v>
      </c>
      <c r="AI38" s="70">
        <v>4237</v>
      </c>
      <c r="AJ38" s="70">
        <v>3994</v>
      </c>
      <c r="AK38" s="70">
        <v>4450</v>
      </c>
      <c r="AL38" s="70">
        <v>3771</v>
      </c>
      <c r="AM38" s="70">
        <v>4020</v>
      </c>
      <c r="AN38" s="70">
        <v>3592</v>
      </c>
      <c r="AO38" s="70">
        <v>3577</v>
      </c>
      <c r="AP38" s="70">
        <v>3854</v>
      </c>
      <c r="AQ38" s="70">
        <v>3525</v>
      </c>
      <c r="AR38" s="70">
        <v>4443</v>
      </c>
      <c r="AS38" s="70">
        <v>4030</v>
      </c>
      <c r="AT38" s="70">
        <v>4250</v>
      </c>
      <c r="AU38" s="70">
        <v>3998</v>
      </c>
      <c r="AV38" s="70">
        <v>3699</v>
      </c>
      <c r="AW38" s="70">
        <v>3313</v>
      </c>
      <c r="AX38" s="70">
        <v>3636</v>
      </c>
      <c r="AY38" s="70">
        <v>3314</v>
      </c>
      <c r="AZ38" s="70">
        <v>2942</v>
      </c>
      <c r="BA38" s="70">
        <v>2927</v>
      </c>
      <c r="BB38" s="54">
        <v>5003393</v>
      </c>
      <c r="BC38" s="71"/>
      <c r="BD38" s="5"/>
    </row>
    <row r="39" spans="1:108" ht="15.75" customHeight="1" x14ac:dyDescent="0.3">
      <c r="A39" s="48">
        <v>2019</v>
      </c>
      <c r="B39" s="69">
        <v>4069</v>
      </c>
      <c r="C39" s="69">
        <v>4989</v>
      </c>
      <c r="D39" s="69">
        <v>4889</v>
      </c>
      <c r="E39" s="69">
        <v>5639</v>
      </c>
      <c r="F39" s="69">
        <v>5722</v>
      </c>
      <c r="G39" s="69">
        <v>6715</v>
      </c>
      <c r="H39" s="69">
        <v>7280</v>
      </c>
      <c r="I39" s="69">
        <v>8819</v>
      </c>
      <c r="J39" s="69">
        <v>7463</v>
      </c>
      <c r="K39" s="69">
        <v>6801</v>
      </c>
      <c r="L39" s="69">
        <v>7749</v>
      </c>
      <c r="M39" s="69">
        <v>6974</v>
      </c>
      <c r="N39" s="69">
        <v>7127</v>
      </c>
      <c r="O39" s="69">
        <v>6767</v>
      </c>
      <c r="P39" s="69">
        <v>6471</v>
      </c>
      <c r="Q39" s="69">
        <v>4637</v>
      </c>
      <c r="R39" s="69">
        <v>6889</v>
      </c>
      <c r="S39" s="69">
        <v>6244</v>
      </c>
      <c r="T39" s="69">
        <v>7106</v>
      </c>
      <c r="U39" s="69">
        <v>6447</v>
      </c>
      <c r="V39" s="69">
        <v>6558</v>
      </c>
      <c r="W39" s="69">
        <v>6435</v>
      </c>
      <c r="X39" s="69">
        <v>7012</v>
      </c>
      <c r="Y39" s="69">
        <v>6254</v>
      </c>
      <c r="Z39" s="69">
        <v>6553</v>
      </c>
      <c r="AA39" s="69">
        <v>5635</v>
      </c>
      <c r="AB39" s="69">
        <v>5467</v>
      </c>
      <c r="AC39" s="69">
        <v>4789</v>
      </c>
      <c r="AD39" s="69">
        <v>5513</v>
      </c>
      <c r="AE39" s="69">
        <v>4472</v>
      </c>
      <c r="AF39" s="69">
        <v>4585</v>
      </c>
      <c r="AG39" s="69">
        <v>4016</v>
      </c>
      <c r="AH39" s="69">
        <v>4155</v>
      </c>
      <c r="AI39" s="69">
        <v>4773</v>
      </c>
      <c r="AJ39" s="69">
        <v>4937</v>
      </c>
      <c r="AK39" s="69">
        <v>4758</v>
      </c>
      <c r="AL39" s="69">
        <v>4924</v>
      </c>
      <c r="AM39" s="69">
        <v>5167</v>
      </c>
      <c r="AN39" s="69">
        <v>4594</v>
      </c>
      <c r="AO39" s="69">
        <v>5070</v>
      </c>
      <c r="AP39" s="70">
        <v>5225</v>
      </c>
      <c r="AQ39" s="70">
        <v>5323</v>
      </c>
      <c r="AR39" s="70">
        <v>4723</v>
      </c>
      <c r="AS39" s="70">
        <v>5036</v>
      </c>
      <c r="AT39" s="70">
        <v>4751</v>
      </c>
      <c r="AU39" s="70">
        <v>4891</v>
      </c>
      <c r="AV39" s="70">
        <v>4950</v>
      </c>
      <c r="AW39" s="70">
        <v>4684</v>
      </c>
      <c r="AX39" s="70">
        <v>4894</v>
      </c>
      <c r="AY39" s="70">
        <v>5450</v>
      </c>
      <c r="AZ39" s="70">
        <v>5137</v>
      </c>
      <c r="BA39" s="70">
        <v>4182</v>
      </c>
      <c r="BB39" s="54">
        <v>5057999</v>
      </c>
      <c r="BC39" s="71"/>
      <c r="BD39" s="5"/>
    </row>
    <row r="40" spans="1:108" ht="20.25" x14ac:dyDescent="0.3">
      <c r="A40" s="48">
        <v>2020</v>
      </c>
      <c r="B40" s="69">
        <v>5874</v>
      </c>
      <c r="C40" s="69">
        <v>6193</v>
      </c>
      <c r="D40" s="69">
        <v>6097</v>
      </c>
      <c r="E40" s="69">
        <v>6724</v>
      </c>
      <c r="F40" s="69">
        <v>6395</v>
      </c>
      <c r="G40" s="69">
        <v>6279</v>
      </c>
      <c r="H40" s="69">
        <v>6272</v>
      </c>
      <c r="I40" s="69">
        <v>6271</v>
      </c>
      <c r="J40" s="69">
        <v>6337</v>
      </c>
      <c r="K40" s="69">
        <v>6330</v>
      </c>
      <c r="L40" s="69">
        <v>5241</v>
      </c>
      <c r="M40" s="69">
        <v>3498</v>
      </c>
      <c r="N40" s="72">
        <v>2398</v>
      </c>
      <c r="O40" s="72">
        <v>1891</v>
      </c>
      <c r="P40" s="72">
        <v>1410</v>
      </c>
      <c r="Q40" s="72">
        <v>2016</v>
      </c>
      <c r="R40" s="72">
        <v>2155</v>
      </c>
      <c r="S40" s="72">
        <v>2218</v>
      </c>
      <c r="T40" s="72">
        <v>2613</v>
      </c>
      <c r="U40" s="72">
        <v>2647</v>
      </c>
      <c r="V40" s="72">
        <v>2712</v>
      </c>
      <c r="W40" s="72">
        <v>2828</v>
      </c>
      <c r="X40" s="72">
        <v>2690</v>
      </c>
      <c r="Y40" s="72">
        <v>2353</v>
      </c>
      <c r="Z40" s="72">
        <v>2055</v>
      </c>
      <c r="AA40" s="72">
        <v>1860</v>
      </c>
      <c r="AB40" s="72">
        <v>1708</v>
      </c>
      <c r="AC40" s="72">
        <v>1552</v>
      </c>
      <c r="AD40" s="72">
        <v>1322</v>
      </c>
      <c r="AE40" s="72">
        <v>1321</v>
      </c>
      <c r="AF40" s="72">
        <v>1279</v>
      </c>
      <c r="AG40" s="72">
        <v>1455</v>
      </c>
      <c r="AH40" s="72">
        <v>1355</v>
      </c>
      <c r="AI40" s="72">
        <v>1337</v>
      </c>
      <c r="AJ40" s="72">
        <v>2054</v>
      </c>
      <c r="AK40" s="72">
        <v>2352</v>
      </c>
      <c r="AL40" s="72">
        <v>1597</v>
      </c>
      <c r="AM40" s="72">
        <v>1298</v>
      </c>
      <c r="AN40" s="72">
        <v>1467</v>
      </c>
      <c r="AO40" s="72">
        <v>1362</v>
      </c>
      <c r="AP40" s="72">
        <v>1273</v>
      </c>
      <c r="AQ40" s="72">
        <v>1231</v>
      </c>
      <c r="AR40" s="72">
        <v>1470</v>
      </c>
      <c r="AS40" s="72">
        <v>1359</v>
      </c>
      <c r="AT40" s="72">
        <v>1276</v>
      </c>
      <c r="AU40" s="72">
        <v>1293</v>
      </c>
      <c r="AV40" s="72">
        <v>1461</v>
      </c>
      <c r="AW40" s="72">
        <v>1371</v>
      </c>
      <c r="AX40" s="72">
        <v>1353</v>
      </c>
      <c r="AY40" s="72">
        <v>1297</v>
      </c>
      <c r="AZ40" s="72">
        <v>1404</v>
      </c>
      <c r="BA40" s="72">
        <v>879</v>
      </c>
      <c r="BB40" s="54">
        <v>5111221</v>
      </c>
      <c r="BC40" s="71"/>
      <c r="BD40" s="5"/>
    </row>
    <row r="41" spans="1:108" ht="15.75" customHeight="1" x14ac:dyDescent="0.3">
      <c r="A41" s="48">
        <v>2021</v>
      </c>
      <c r="B41" s="72">
        <v>2225</v>
      </c>
      <c r="C41" s="72">
        <v>2273</v>
      </c>
      <c r="D41" s="72">
        <v>2429</v>
      </c>
      <c r="E41" s="72">
        <v>2487</v>
      </c>
      <c r="F41" s="72">
        <v>2545</v>
      </c>
      <c r="G41" s="72">
        <v>2677</v>
      </c>
      <c r="H41" s="72">
        <v>3111</v>
      </c>
      <c r="I41" s="72">
        <v>3072</v>
      </c>
      <c r="J41" s="72">
        <v>3624</v>
      </c>
      <c r="K41" s="72">
        <v>4021</v>
      </c>
      <c r="L41" s="72">
        <v>4056</v>
      </c>
      <c r="M41" s="72">
        <v>4029</v>
      </c>
      <c r="N41" s="72">
        <v>2895</v>
      </c>
      <c r="O41" s="72">
        <v>4401</v>
      </c>
      <c r="P41" s="72">
        <v>3916</v>
      </c>
      <c r="Q41" s="72">
        <v>3827</v>
      </c>
      <c r="R41" s="72">
        <v>2892</v>
      </c>
      <c r="S41" s="72">
        <v>2468</v>
      </c>
      <c r="T41" s="72">
        <v>2852</v>
      </c>
      <c r="U41" s="72">
        <v>2782</v>
      </c>
      <c r="V41" s="72">
        <v>2542</v>
      </c>
      <c r="W41" s="72">
        <v>2409</v>
      </c>
      <c r="X41" s="72">
        <v>2467</v>
      </c>
      <c r="Y41" s="72">
        <v>2677</v>
      </c>
      <c r="Z41" s="72">
        <v>2695</v>
      </c>
      <c r="AA41" s="72">
        <v>2455</v>
      </c>
      <c r="AB41" s="72">
        <v>2490</v>
      </c>
      <c r="AC41" s="72">
        <v>2696</v>
      </c>
      <c r="AD41" s="72">
        <v>2677</v>
      </c>
      <c r="AE41" s="72">
        <v>2751</v>
      </c>
      <c r="AF41" s="72">
        <v>2697</v>
      </c>
      <c r="AG41" s="72">
        <v>2619</v>
      </c>
      <c r="AH41" s="72">
        <v>2658</v>
      </c>
      <c r="AI41" s="72">
        <v>2544</v>
      </c>
      <c r="AJ41" s="72">
        <v>2436</v>
      </c>
      <c r="AK41" s="72">
        <v>2331</v>
      </c>
      <c r="AL41" s="72">
        <v>1941</v>
      </c>
      <c r="AM41" s="72">
        <v>2305</v>
      </c>
      <c r="AN41" s="72">
        <v>2585</v>
      </c>
      <c r="AO41" s="72">
        <v>2856</v>
      </c>
      <c r="AP41" s="72">
        <v>2739</v>
      </c>
      <c r="AQ41" s="72">
        <v>2664</v>
      </c>
      <c r="AR41" s="72">
        <v>2604</v>
      </c>
      <c r="AS41" s="72">
        <v>2694</v>
      </c>
      <c r="AT41" s="72">
        <v>2548</v>
      </c>
      <c r="AU41" s="72">
        <v>2620</v>
      </c>
      <c r="AV41" s="72">
        <v>2597</v>
      </c>
      <c r="AW41" s="72">
        <v>2682</v>
      </c>
      <c r="AX41" s="72">
        <v>3152</v>
      </c>
      <c r="AY41" s="72">
        <v>2697</v>
      </c>
      <c r="AZ41" s="72">
        <v>2138</v>
      </c>
      <c r="BA41" s="72">
        <v>2063</v>
      </c>
      <c r="BB41" s="54">
        <v>5163021</v>
      </c>
      <c r="BC41" s="71"/>
      <c r="BD41" s="5"/>
    </row>
    <row r="42" spans="1:108" ht="15.75" customHeight="1" x14ac:dyDescent="0.3">
      <c r="A42" s="48">
        <v>2022</v>
      </c>
      <c r="B42" s="69">
        <v>5075</v>
      </c>
      <c r="C42" s="69">
        <v>5289</v>
      </c>
      <c r="D42" s="69">
        <v>4199</v>
      </c>
      <c r="E42" s="72">
        <v>3937</v>
      </c>
      <c r="F42" s="72">
        <v>3701</v>
      </c>
      <c r="G42" s="72">
        <v>3863</v>
      </c>
      <c r="H42" s="72">
        <v>3829</v>
      </c>
      <c r="I42" s="69">
        <v>4157</v>
      </c>
      <c r="J42" s="69">
        <v>4166</v>
      </c>
      <c r="K42" s="69">
        <v>4132</v>
      </c>
      <c r="L42" s="69">
        <v>4161</v>
      </c>
      <c r="M42" s="69">
        <v>4672</v>
      </c>
      <c r="N42" s="69">
        <v>5542</v>
      </c>
      <c r="O42" s="69">
        <v>5150</v>
      </c>
      <c r="P42" s="72">
        <v>3401</v>
      </c>
      <c r="Q42" s="69">
        <v>5403</v>
      </c>
      <c r="R42" s="69">
        <v>6051</v>
      </c>
      <c r="S42" s="69">
        <v>5976</v>
      </c>
      <c r="T42" s="69">
        <v>5487</v>
      </c>
      <c r="U42" s="69">
        <v>5344</v>
      </c>
      <c r="V42" s="72">
        <v>2983</v>
      </c>
      <c r="W42" s="72">
        <v>1845</v>
      </c>
      <c r="X42" s="72">
        <v>2129</v>
      </c>
      <c r="Y42" s="72">
        <v>2190</v>
      </c>
      <c r="Z42" s="72">
        <v>2367</v>
      </c>
      <c r="AA42" s="72">
        <v>2321</v>
      </c>
      <c r="AB42" s="72">
        <v>2037</v>
      </c>
      <c r="AC42" s="72">
        <v>1830</v>
      </c>
      <c r="AD42" s="72">
        <v>1973</v>
      </c>
      <c r="AE42" s="72">
        <v>1821</v>
      </c>
      <c r="AF42" s="72">
        <v>2032</v>
      </c>
      <c r="AG42" s="72">
        <v>1858</v>
      </c>
      <c r="AH42" s="72">
        <v>1767</v>
      </c>
      <c r="AI42" s="72">
        <v>2633</v>
      </c>
      <c r="AJ42" s="72">
        <v>1112</v>
      </c>
      <c r="AK42" s="72">
        <v>1078</v>
      </c>
      <c r="AL42" s="72">
        <v>1169</v>
      </c>
      <c r="AM42" s="72">
        <v>1069</v>
      </c>
      <c r="AN42" s="72">
        <v>1366</v>
      </c>
      <c r="AO42" s="72">
        <v>2002</v>
      </c>
      <c r="AP42" s="72">
        <v>2205</v>
      </c>
      <c r="AQ42" s="72">
        <v>3624</v>
      </c>
      <c r="AR42" s="72">
        <v>3623</v>
      </c>
      <c r="AS42" s="70">
        <v>4549</v>
      </c>
      <c r="AT42" s="70">
        <v>4055</v>
      </c>
      <c r="AU42" s="70">
        <v>4147</v>
      </c>
      <c r="AV42" s="70">
        <v>3971</v>
      </c>
      <c r="AW42" s="70">
        <v>3655</v>
      </c>
      <c r="AX42" s="70">
        <v>3050</v>
      </c>
      <c r="AY42" s="70">
        <v>3236</v>
      </c>
      <c r="AZ42" s="72">
        <v>1874</v>
      </c>
      <c r="BA42" s="70">
        <v>647</v>
      </c>
      <c r="BB42" s="54">
        <v>5213362</v>
      </c>
      <c r="BC42" s="71" t="s">
        <v>13</v>
      </c>
      <c r="BD42" s="5"/>
    </row>
    <row r="43" spans="1:108" ht="16.5" customHeight="1" thickBot="1" x14ac:dyDescent="0.35">
      <c r="A43" s="49">
        <v>2023</v>
      </c>
      <c r="B43" s="49">
        <v>6383</v>
      </c>
      <c r="C43" s="49">
        <v>6330</v>
      </c>
      <c r="D43" s="49">
        <v>6442</v>
      </c>
      <c r="E43" s="49">
        <v>6378</v>
      </c>
      <c r="F43" s="49">
        <v>6391</v>
      </c>
      <c r="G43" s="49">
        <v>6081</v>
      </c>
      <c r="H43" s="49">
        <v>6285</v>
      </c>
      <c r="I43" s="49">
        <v>7080</v>
      </c>
      <c r="J43" s="49">
        <v>6543</v>
      </c>
      <c r="K43" s="49">
        <v>6624</v>
      </c>
      <c r="L43" s="49">
        <v>6195</v>
      </c>
      <c r="M43" s="49">
        <v>6633</v>
      </c>
      <c r="N43" s="49">
        <v>6001</v>
      </c>
      <c r="O43" s="49">
        <v>3734</v>
      </c>
      <c r="P43" s="49">
        <v>5518</v>
      </c>
      <c r="Q43" s="49">
        <v>6993</v>
      </c>
      <c r="R43" s="49">
        <v>7444</v>
      </c>
      <c r="S43" s="49">
        <v>7714</v>
      </c>
      <c r="T43" s="49">
        <v>9474</v>
      </c>
      <c r="U43" s="49">
        <v>9966</v>
      </c>
      <c r="V43" s="49">
        <v>8945</v>
      </c>
      <c r="W43" s="49">
        <v>9479</v>
      </c>
      <c r="X43" s="49">
        <v>8426</v>
      </c>
      <c r="Y43" s="49">
        <v>5680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0</v>
      </c>
      <c r="AS43" s="59">
        <v>0</v>
      </c>
      <c r="AT43" s="59">
        <v>0</v>
      </c>
      <c r="AU43" s="59">
        <v>0</v>
      </c>
      <c r="AV43" s="59">
        <v>0</v>
      </c>
      <c r="AW43" s="59">
        <v>0</v>
      </c>
      <c r="AX43" s="59">
        <v>0</v>
      </c>
      <c r="AY43" s="59">
        <v>0</v>
      </c>
      <c r="AZ43" s="59">
        <v>0</v>
      </c>
      <c r="BA43" s="59">
        <v>0</v>
      </c>
      <c r="BB43" s="60">
        <v>5262225</v>
      </c>
      <c r="BC43" s="71"/>
      <c r="BD43" s="5"/>
    </row>
    <row r="44" spans="1:108" ht="18.75" customHeight="1" thickBot="1" x14ac:dyDescent="0.35">
      <c r="A44" s="28"/>
      <c r="B44" s="55"/>
      <c r="C44" s="56"/>
      <c r="D44" s="56"/>
      <c r="E44" s="57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63"/>
      <c r="BC44" s="71"/>
    </row>
    <row r="45" spans="1:108" ht="15.75" customHeight="1" thickBot="1" x14ac:dyDescent="0.35">
      <c r="A45" s="9" t="s">
        <v>14</v>
      </c>
      <c r="M45" s="1" t="s">
        <v>15</v>
      </c>
      <c r="BC45" s="71"/>
    </row>
    <row r="46" spans="1:108" ht="16.5" customHeight="1" thickTop="1" thickBot="1" x14ac:dyDescent="0.35">
      <c r="A46" s="3" t="s">
        <v>10</v>
      </c>
      <c r="B46" s="10">
        <v>1</v>
      </c>
      <c r="C46" s="11">
        <v>2</v>
      </c>
      <c r="D46" s="11">
        <v>3</v>
      </c>
      <c r="E46" s="11">
        <v>4</v>
      </c>
      <c r="F46" s="11">
        <v>5</v>
      </c>
      <c r="G46" s="11">
        <v>6</v>
      </c>
      <c r="H46" s="11">
        <v>7</v>
      </c>
      <c r="I46" s="11">
        <v>8</v>
      </c>
      <c r="J46" s="11">
        <v>9</v>
      </c>
      <c r="K46" s="11">
        <v>10</v>
      </c>
      <c r="L46" s="11">
        <v>11</v>
      </c>
      <c r="M46" s="11">
        <v>12</v>
      </c>
      <c r="N46" s="11">
        <v>13</v>
      </c>
      <c r="O46" s="11">
        <v>14</v>
      </c>
      <c r="P46" s="11">
        <v>15</v>
      </c>
      <c r="Q46" s="11">
        <v>16</v>
      </c>
      <c r="R46" s="11">
        <v>17</v>
      </c>
      <c r="S46" s="11">
        <v>18</v>
      </c>
      <c r="T46" s="11">
        <v>19</v>
      </c>
      <c r="U46" s="11">
        <v>20</v>
      </c>
      <c r="V46" s="11">
        <v>21</v>
      </c>
      <c r="W46" s="11">
        <v>22</v>
      </c>
      <c r="X46" s="11">
        <v>23</v>
      </c>
      <c r="Y46" s="11">
        <v>24</v>
      </c>
      <c r="Z46" s="11">
        <v>25</v>
      </c>
      <c r="AA46" s="11">
        <v>26</v>
      </c>
      <c r="AB46" s="11">
        <v>27</v>
      </c>
      <c r="AC46" s="11">
        <v>28</v>
      </c>
      <c r="AD46" s="11">
        <v>29</v>
      </c>
      <c r="AE46" s="11">
        <v>30</v>
      </c>
      <c r="AF46" s="11">
        <v>31</v>
      </c>
      <c r="AG46" s="11">
        <v>32</v>
      </c>
      <c r="AH46" s="11">
        <v>33</v>
      </c>
      <c r="AI46" s="11">
        <v>34</v>
      </c>
      <c r="AJ46" s="11">
        <v>35</v>
      </c>
      <c r="AK46" s="11">
        <v>36</v>
      </c>
      <c r="AL46" s="11">
        <v>37</v>
      </c>
      <c r="AM46" s="11">
        <v>38</v>
      </c>
      <c r="AN46" s="11">
        <v>39</v>
      </c>
      <c r="AO46" s="11">
        <v>40</v>
      </c>
      <c r="AP46" s="11">
        <v>41</v>
      </c>
      <c r="AQ46" s="11">
        <v>42</v>
      </c>
      <c r="AR46" s="11">
        <v>43</v>
      </c>
      <c r="AS46" s="11">
        <v>44</v>
      </c>
      <c r="AT46" s="11">
        <v>45</v>
      </c>
      <c r="AU46" s="11">
        <v>46</v>
      </c>
      <c r="AV46" s="11">
        <v>47</v>
      </c>
      <c r="AW46" s="11">
        <v>48</v>
      </c>
      <c r="AX46" s="11">
        <v>49</v>
      </c>
      <c r="AY46" s="11">
        <v>50</v>
      </c>
      <c r="AZ46" s="11">
        <v>51</v>
      </c>
      <c r="BA46" s="11">
        <v>52</v>
      </c>
      <c r="BB46" s="12"/>
      <c r="BC46" s="71"/>
    </row>
    <row r="47" spans="1:108" ht="15" customHeight="1" thickTop="1" x14ac:dyDescent="0.3">
      <c r="A47" s="48">
        <v>2015</v>
      </c>
      <c r="B47" s="13">
        <f t="shared" ref="B47:AG47" si="0">B35/$BB35*100000+1</f>
        <v>149.62712368437988</v>
      </c>
      <c r="C47" s="13">
        <f t="shared" si="0"/>
        <v>133.83730255221866</v>
      </c>
      <c r="D47" s="13">
        <f t="shared" si="0"/>
        <v>149.04768070705288</v>
      </c>
      <c r="E47" s="13">
        <f t="shared" si="0"/>
        <v>146.35740974089174</v>
      </c>
      <c r="F47" s="13">
        <f t="shared" si="0"/>
        <v>155.6491917701714</v>
      </c>
      <c r="G47" s="13">
        <f t="shared" si="0"/>
        <v>157.63585340672117</v>
      </c>
      <c r="H47" s="13">
        <f t="shared" si="0"/>
        <v>150.06170591737515</v>
      </c>
      <c r="I47" s="13">
        <f t="shared" si="0"/>
        <v>167.90027186222832</v>
      </c>
      <c r="J47" s="13">
        <f t="shared" si="0"/>
        <v>158.11182442381121</v>
      </c>
      <c r="K47" s="13">
        <f t="shared" si="0"/>
        <v>151.8207292414036</v>
      </c>
      <c r="L47" s="13">
        <f t="shared" si="0"/>
        <v>145.34338453056944</v>
      </c>
      <c r="M47" s="13">
        <f t="shared" si="0"/>
        <v>140.70784071195331</v>
      </c>
      <c r="N47" s="13">
        <f t="shared" si="0"/>
        <v>93.772959548464925</v>
      </c>
      <c r="O47" s="13">
        <f t="shared" si="0"/>
        <v>142.88075187692962</v>
      </c>
      <c r="P47" s="13">
        <f t="shared" si="0"/>
        <v>143.10839018945094</v>
      </c>
      <c r="Q47" s="13">
        <f t="shared" si="0"/>
        <v>131.66439138724235</v>
      </c>
      <c r="R47" s="13">
        <f t="shared" si="0"/>
        <v>121.79316638063568</v>
      </c>
      <c r="S47" s="13">
        <f t="shared" si="0"/>
        <v>135.86535297286323</v>
      </c>
      <c r="T47" s="13">
        <f t="shared" si="0"/>
        <v>138.57631833107177</v>
      </c>
      <c r="U47" s="13">
        <f t="shared" si="0"/>
        <v>136.87937818318551</v>
      </c>
      <c r="V47" s="13">
        <f t="shared" si="0"/>
        <v>116.971373033593</v>
      </c>
      <c r="W47" s="13">
        <f t="shared" si="0"/>
        <v>128.29120548351722</v>
      </c>
      <c r="X47" s="13">
        <f t="shared" si="0"/>
        <v>111.48735914103374</v>
      </c>
      <c r="Y47" s="13">
        <f t="shared" si="0"/>
        <v>113.30846564120435</v>
      </c>
      <c r="Z47" s="13">
        <f t="shared" si="0"/>
        <v>112.08749651040814</v>
      </c>
      <c r="AA47" s="13">
        <f t="shared" si="0"/>
        <v>105.23765274272091</v>
      </c>
      <c r="AB47" s="13">
        <f t="shared" si="0"/>
        <v>88.185473695668691</v>
      </c>
      <c r="AC47" s="13">
        <f t="shared" si="0"/>
        <v>94.062681037128428</v>
      </c>
      <c r="AD47" s="13">
        <f t="shared" si="0"/>
        <v>99.981277162682957</v>
      </c>
      <c r="AE47" s="13">
        <f t="shared" si="0"/>
        <v>97.518644509043128</v>
      </c>
      <c r="AF47" s="13">
        <f t="shared" si="0"/>
        <v>100.62280331615216</v>
      </c>
      <c r="AG47" s="13">
        <f t="shared" si="0"/>
        <v>95.780315577062083</v>
      </c>
      <c r="AH47" s="13">
        <f t="shared" ref="AH47:BA47" si="1">AH35/$BB35*100000+1</f>
        <v>103.64418455507162</v>
      </c>
      <c r="AI47" s="13">
        <f t="shared" si="1"/>
        <v>106.06542842461664</v>
      </c>
      <c r="AJ47" s="13">
        <f t="shared" si="1"/>
        <v>113.43263199348871</v>
      </c>
      <c r="AK47" s="13">
        <f t="shared" si="1"/>
        <v>111.13555447622805</v>
      </c>
      <c r="AL47" s="13">
        <f t="shared" si="1"/>
        <v>107.28639755541286</v>
      </c>
      <c r="AM47" s="13">
        <f t="shared" si="1"/>
        <v>127.60829054595324</v>
      </c>
      <c r="AN47" s="13">
        <f t="shared" si="1"/>
        <v>118.2751197325788</v>
      </c>
      <c r="AO47" s="13">
        <f t="shared" si="1"/>
        <v>122.76580280686318</v>
      </c>
      <c r="AP47" s="13">
        <f t="shared" si="1"/>
        <v>120.82052995440817</v>
      </c>
      <c r="AQ47" s="13">
        <f t="shared" si="1"/>
        <v>115.87457025508114</v>
      </c>
      <c r="AR47" s="13">
        <f t="shared" si="1"/>
        <v>116.0194309994129</v>
      </c>
      <c r="AS47" s="13">
        <f t="shared" si="1"/>
        <v>106.10681720871143</v>
      </c>
      <c r="AT47" s="13">
        <f t="shared" si="1"/>
        <v>109.21097601582045</v>
      </c>
      <c r="AU47" s="13">
        <f t="shared" si="1"/>
        <v>118.35789730076836</v>
      </c>
      <c r="AV47" s="13">
        <f t="shared" si="1"/>
        <v>92.903795082474403</v>
      </c>
      <c r="AW47" s="13">
        <f t="shared" si="1"/>
        <v>102.0714107594697</v>
      </c>
      <c r="AX47" s="13">
        <f t="shared" si="1"/>
        <v>93.648793196180563</v>
      </c>
      <c r="AY47" s="13">
        <f t="shared" si="1"/>
        <v>82.970486899725529</v>
      </c>
      <c r="AZ47" s="13">
        <f t="shared" si="1"/>
        <v>66.766777926616442</v>
      </c>
      <c r="BA47" s="13">
        <f t="shared" si="1"/>
        <v>65.276781699204108</v>
      </c>
      <c r="BB47" s="14"/>
      <c r="BC47" s="71"/>
    </row>
    <row r="48" spans="1:108" ht="14.25" customHeight="1" x14ac:dyDescent="0.3">
      <c r="A48" s="48">
        <v>2016</v>
      </c>
      <c r="B48" s="13">
        <f t="shared" ref="B48:AG48" si="2">B36/$BB36*100000+1</f>
        <v>95.512237514855727</v>
      </c>
      <c r="C48" s="13">
        <f t="shared" si="2"/>
        <v>93.549196666429467</v>
      </c>
      <c r="D48" s="13">
        <f t="shared" si="2"/>
        <v>102.48512219520315</v>
      </c>
      <c r="E48" s="13">
        <f t="shared" si="2"/>
        <v>103.69157438329846</v>
      </c>
      <c r="F48" s="13">
        <f t="shared" si="2"/>
        <v>116.88075508366235</v>
      </c>
      <c r="G48" s="13">
        <f t="shared" si="2"/>
        <v>133.48480892660109</v>
      </c>
      <c r="H48" s="13">
        <f t="shared" si="2"/>
        <v>141.6028007685305</v>
      </c>
      <c r="I48" s="13">
        <f t="shared" si="2"/>
        <v>154.8124298110655</v>
      </c>
      <c r="J48" s="13">
        <f t="shared" si="2"/>
        <v>156.12112371001632</v>
      </c>
      <c r="K48" s="13">
        <f t="shared" si="2"/>
        <v>159.18837503568236</v>
      </c>
      <c r="L48" s="13">
        <f t="shared" si="2"/>
        <v>170.57810162498885</v>
      </c>
      <c r="M48" s="13">
        <f t="shared" si="2"/>
        <v>116.34909818721357</v>
      </c>
      <c r="N48" s="13">
        <f t="shared" si="2"/>
        <v>180.33196084060683</v>
      </c>
      <c r="O48" s="13">
        <f t="shared" si="2"/>
        <v>196.81332463051888</v>
      </c>
      <c r="P48" s="13">
        <f t="shared" si="2"/>
        <v>151.99055859145275</v>
      </c>
      <c r="Q48" s="13">
        <f t="shared" si="2"/>
        <v>183.25607377107508</v>
      </c>
      <c r="R48" s="13">
        <f t="shared" si="2"/>
        <v>178.92102523080044</v>
      </c>
      <c r="S48" s="13">
        <f t="shared" si="2"/>
        <v>186.0165999641745</v>
      </c>
      <c r="T48" s="13">
        <f t="shared" si="2"/>
        <v>159.90406701167109</v>
      </c>
      <c r="U48" s="13">
        <f t="shared" si="2"/>
        <v>161.90800454443956</v>
      </c>
      <c r="V48" s="13">
        <f t="shared" si="2"/>
        <v>162.9099733108238</v>
      </c>
      <c r="W48" s="13">
        <f t="shared" si="2"/>
        <v>145.61067583406742</v>
      </c>
      <c r="X48" s="13">
        <f t="shared" si="2"/>
        <v>133.5052572687722</v>
      </c>
      <c r="Y48" s="13">
        <f t="shared" si="2"/>
        <v>126.38923419322703</v>
      </c>
      <c r="Z48" s="13">
        <f t="shared" si="2"/>
        <v>114.48829904964283</v>
      </c>
      <c r="AA48" s="13">
        <f t="shared" si="2"/>
        <v>107.82213950186203</v>
      </c>
      <c r="AB48" s="13">
        <f t="shared" si="2"/>
        <v>100.11311450335477</v>
      </c>
      <c r="AC48" s="13">
        <f t="shared" si="2"/>
        <v>94.18309527373377</v>
      </c>
      <c r="AD48" s="13">
        <f t="shared" si="2"/>
        <v>105.24564838830257</v>
      </c>
      <c r="AE48" s="13">
        <f t="shared" si="2"/>
        <v>100.21535621421027</v>
      </c>
      <c r="AF48" s="13">
        <f t="shared" si="2"/>
        <v>98.681730551377271</v>
      </c>
      <c r="AG48" s="13">
        <f t="shared" si="2"/>
        <v>103.42574593507406</v>
      </c>
      <c r="AH48" s="13">
        <f t="shared" ref="AH48:BA48" si="3">AH36/$BB36*100000+1</f>
        <v>93.937715167680494</v>
      </c>
      <c r="AI48" s="13">
        <f t="shared" si="3"/>
        <v>96.861828098148763</v>
      </c>
      <c r="AJ48" s="13">
        <f t="shared" si="3"/>
        <v>95.634927567882357</v>
      </c>
      <c r="AK48" s="13">
        <f t="shared" si="3"/>
        <v>99.09069739479942</v>
      </c>
      <c r="AL48" s="13">
        <f t="shared" si="3"/>
        <v>85.799274983579977</v>
      </c>
      <c r="AM48" s="13">
        <f t="shared" si="3"/>
        <v>89.316389837010348</v>
      </c>
      <c r="AN48" s="13">
        <f t="shared" si="3"/>
        <v>93.303816560376191</v>
      </c>
      <c r="AO48" s="13">
        <f t="shared" si="3"/>
        <v>98.293212050126257</v>
      </c>
      <c r="AP48" s="13">
        <f t="shared" si="3"/>
        <v>82.977403763967246</v>
      </c>
      <c r="AQ48" s="13">
        <f t="shared" si="3"/>
        <v>82.261711787978498</v>
      </c>
      <c r="AR48" s="13">
        <f t="shared" si="3"/>
        <v>78.989977040601403</v>
      </c>
      <c r="AS48" s="13">
        <f t="shared" si="3"/>
        <v>77.66083479947946</v>
      </c>
      <c r="AT48" s="13">
        <f t="shared" si="3"/>
        <v>75.922725714935382</v>
      </c>
      <c r="AU48" s="13">
        <f t="shared" si="3"/>
        <v>83.181887185678306</v>
      </c>
      <c r="AV48" s="13">
        <f t="shared" si="3"/>
        <v>71.403642095120787</v>
      </c>
      <c r="AW48" s="13">
        <f t="shared" si="3"/>
        <v>67.129938581359454</v>
      </c>
      <c r="AX48" s="13">
        <f t="shared" si="3"/>
        <v>84.224752636404759</v>
      </c>
      <c r="AY48" s="13">
        <f t="shared" si="3"/>
        <v>77.435903035597292</v>
      </c>
      <c r="AZ48" s="13">
        <f t="shared" si="3"/>
        <v>71.076468620383068</v>
      </c>
      <c r="BA48" s="13">
        <f t="shared" si="3"/>
        <v>67.170835265701669</v>
      </c>
      <c r="BB48" s="14"/>
      <c r="BC48" s="71"/>
    </row>
    <row r="49" spans="1:55" ht="20.25" x14ac:dyDescent="0.3">
      <c r="A49" s="48">
        <v>2017</v>
      </c>
      <c r="B49" s="13">
        <f t="shared" ref="B49:AG49" si="4">B37/$BB37*100000+1</f>
        <v>90.257543384198954</v>
      </c>
      <c r="C49" s="13">
        <f t="shared" si="4"/>
        <v>84.840645370846289</v>
      </c>
      <c r="D49" s="13">
        <f t="shared" si="4"/>
        <v>92.460684740375953</v>
      </c>
      <c r="E49" s="13">
        <f t="shared" si="4"/>
        <v>97.129727430989632</v>
      </c>
      <c r="F49" s="13">
        <f t="shared" si="4"/>
        <v>105.49762212325828</v>
      </c>
      <c r="G49" s="13">
        <f t="shared" si="4"/>
        <v>111.39961548109027</v>
      </c>
      <c r="H49" s="13">
        <f t="shared" si="4"/>
        <v>121.50576849107658</v>
      </c>
      <c r="I49" s="13">
        <f t="shared" si="4"/>
        <v>145.49777573678404</v>
      </c>
      <c r="J49" s="13">
        <f t="shared" si="4"/>
        <v>135.35119811475778</v>
      </c>
      <c r="K49" s="13">
        <f t="shared" si="4"/>
        <v>148.20622474346035</v>
      </c>
      <c r="L49" s="13">
        <f t="shared" si="4"/>
        <v>159.96978684708441</v>
      </c>
      <c r="M49" s="13">
        <f t="shared" si="4"/>
        <v>173.97691491892542</v>
      </c>
      <c r="N49" s="13">
        <f t="shared" si="4"/>
        <v>152.895479740094</v>
      </c>
      <c r="O49" s="13">
        <f t="shared" si="4"/>
        <v>149.03492929027922</v>
      </c>
      <c r="P49" s="13">
        <f t="shared" si="4"/>
        <v>99.534991847366356</v>
      </c>
      <c r="Q49" s="13">
        <f t="shared" si="4"/>
        <v>187.76170762454672</v>
      </c>
      <c r="R49" s="13">
        <f t="shared" si="4"/>
        <v>159.22193152434542</v>
      </c>
      <c r="S49" s="13">
        <f t="shared" si="4"/>
        <v>164.5377680075982</v>
      </c>
      <c r="T49" s="13">
        <f t="shared" si="4"/>
        <v>153.60291045079305</v>
      </c>
      <c r="U49" s="13">
        <f t="shared" si="4"/>
        <v>157.11985169826826</v>
      </c>
      <c r="V49" s="13">
        <f t="shared" si="4"/>
        <v>153.68375967487293</v>
      </c>
      <c r="W49" s="13">
        <f t="shared" si="4"/>
        <v>141.43510222676954</v>
      </c>
      <c r="X49" s="13">
        <f t="shared" si="4"/>
        <v>132.66296141410143</v>
      </c>
      <c r="Y49" s="13">
        <f t="shared" si="4"/>
        <v>125.20462049273155</v>
      </c>
      <c r="Z49" s="13">
        <f t="shared" si="4"/>
        <v>114.18891371184648</v>
      </c>
      <c r="AA49" s="13">
        <f t="shared" si="4"/>
        <v>107.68055117341532</v>
      </c>
      <c r="AB49" s="13">
        <f t="shared" si="4"/>
        <v>86.477842158464071</v>
      </c>
      <c r="AC49" s="13">
        <f t="shared" si="4"/>
        <v>90.318180302258867</v>
      </c>
      <c r="AD49" s="13">
        <f t="shared" si="4"/>
        <v>90.722426422658316</v>
      </c>
      <c r="AE49" s="13">
        <f t="shared" si="4"/>
        <v>73.360055551501873</v>
      </c>
      <c r="AF49" s="13">
        <f t="shared" si="4"/>
        <v>79.120562767194059</v>
      </c>
      <c r="AG49" s="13">
        <f t="shared" si="4"/>
        <v>81.99071022203016</v>
      </c>
      <c r="AH49" s="13">
        <f t="shared" ref="AH49:BA49" si="5">AH37/$BB37*100000+1</f>
        <v>76.856784492957118</v>
      </c>
      <c r="AI49" s="13">
        <f t="shared" si="5"/>
        <v>80.818396472871754</v>
      </c>
      <c r="AJ49" s="13">
        <f t="shared" si="5"/>
        <v>81.869436385910319</v>
      </c>
      <c r="AK49" s="13">
        <f t="shared" si="5"/>
        <v>72.814323288962612</v>
      </c>
      <c r="AL49" s="13">
        <f t="shared" si="5"/>
        <v>58.948681359261414</v>
      </c>
      <c r="AM49" s="13">
        <f t="shared" si="5"/>
        <v>75.037676951159582</v>
      </c>
      <c r="AN49" s="13">
        <f t="shared" si="5"/>
        <v>70.611181932785584</v>
      </c>
      <c r="AO49" s="13">
        <f t="shared" si="5"/>
        <v>65.517680815752499</v>
      </c>
      <c r="AP49" s="13">
        <f t="shared" si="5"/>
        <v>74.673855442800075</v>
      </c>
      <c r="AQ49" s="13">
        <f t="shared" si="5"/>
        <v>69.822901998006657</v>
      </c>
      <c r="AR49" s="13">
        <f t="shared" si="5"/>
        <v>70.00481275218641</v>
      </c>
      <c r="AS49" s="13">
        <f t="shared" si="5"/>
        <v>73.319630939461931</v>
      </c>
      <c r="AT49" s="13">
        <f t="shared" si="5"/>
        <v>73.400480163541815</v>
      </c>
      <c r="AU49" s="13">
        <f t="shared" si="5"/>
        <v>68.852711309047976</v>
      </c>
      <c r="AV49" s="13">
        <f t="shared" si="5"/>
        <v>69.822901998006657</v>
      </c>
      <c r="AW49" s="13">
        <f t="shared" si="5"/>
        <v>71.338824949504598</v>
      </c>
      <c r="AX49" s="13">
        <f t="shared" si="5"/>
        <v>70.772880380945381</v>
      </c>
      <c r="AY49" s="13">
        <f t="shared" si="5"/>
        <v>67.619760641829657</v>
      </c>
      <c r="AZ49" s="13">
        <f t="shared" si="5"/>
        <v>68.226129822428831</v>
      </c>
      <c r="BA49" s="13">
        <f t="shared" si="5"/>
        <v>61.636918059917761</v>
      </c>
      <c r="BB49" s="14"/>
      <c r="BC49" s="71"/>
    </row>
    <row r="50" spans="1:55" ht="14.25" customHeight="1" x14ac:dyDescent="0.3">
      <c r="A50" s="48">
        <v>2018</v>
      </c>
      <c r="B50" s="13">
        <f t="shared" ref="B50:B55" si="6">B38/$BB38*100000+1</f>
        <v>97.634423879955065</v>
      </c>
      <c r="C50" s="13">
        <f t="shared" ref="C50:BA50" si="7">C38/$BB38*100000+1</f>
        <v>110.96537749483201</v>
      </c>
      <c r="D50" s="13">
        <f t="shared" si="7"/>
        <v>103.51043641784685</v>
      </c>
      <c r="E50" s="13">
        <f t="shared" si="7"/>
        <v>111.9846857922214</v>
      </c>
      <c r="F50" s="13">
        <f t="shared" si="7"/>
        <v>137.92708128264158</v>
      </c>
      <c r="G50" s="13">
        <f t="shared" si="7"/>
        <v>116.92133578153866</v>
      </c>
      <c r="H50" s="13">
        <f t="shared" si="7"/>
        <v>129.45283190826706</v>
      </c>
      <c r="I50" s="13">
        <f t="shared" si="7"/>
        <v>130.95181469854558</v>
      </c>
      <c r="J50" s="13">
        <f t="shared" si="7"/>
        <v>133.19029566536148</v>
      </c>
      <c r="K50" s="13">
        <f t="shared" si="7"/>
        <v>147.26074745677582</v>
      </c>
      <c r="L50" s="13">
        <f t="shared" si="7"/>
        <v>128.71333373172965</v>
      </c>
      <c r="M50" s="13">
        <f t="shared" si="7"/>
        <v>131.05174688456412</v>
      </c>
      <c r="N50" s="13">
        <f t="shared" si="7"/>
        <v>89.200147379987939</v>
      </c>
      <c r="O50" s="13">
        <f t="shared" si="7"/>
        <v>140.74516892836522</v>
      </c>
      <c r="P50" s="13">
        <f t="shared" si="7"/>
        <v>120.07919285972538</v>
      </c>
      <c r="Q50" s="13">
        <f t="shared" si="7"/>
        <v>132.49077036323152</v>
      </c>
      <c r="R50" s="13">
        <f t="shared" si="7"/>
        <v>116.90134934433493</v>
      </c>
      <c r="S50" s="13">
        <f t="shared" si="7"/>
        <v>112.26449591307339</v>
      </c>
      <c r="T50" s="13">
        <f t="shared" si="7"/>
        <v>120.43894872939224</v>
      </c>
      <c r="U50" s="13">
        <f t="shared" si="7"/>
        <v>119.97926067370682</v>
      </c>
      <c r="V50" s="13">
        <f t="shared" si="7"/>
        <v>128.21367280163679</v>
      </c>
      <c r="W50" s="13">
        <f t="shared" si="7"/>
        <v>130.93182826134185</v>
      </c>
      <c r="X50" s="13">
        <f t="shared" si="7"/>
        <v>114.82275987514873</v>
      </c>
      <c r="Y50" s="13">
        <f t="shared" si="7"/>
        <v>118.40033213461345</v>
      </c>
      <c r="Z50" s="13">
        <f t="shared" si="7"/>
        <v>111.80480785738797</v>
      </c>
      <c r="AA50" s="13">
        <f t="shared" si="7"/>
        <v>93.317353443952925</v>
      </c>
      <c r="AB50" s="13">
        <f t="shared" si="7"/>
        <v>100.05278278160439</v>
      </c>
      <c r="AC50" s="13">
        <f t="shared" si="7"/>
        <v>90.199469240173627</v>
      </c>
      <c r="AD50" s="13">
        <f t="shared" si="7"/>
        <v>92.517895955804391</v>
      </c>
      <c r="AE50" s="13">
        <f t="shared" si="7"/>
        <v>92.397977332582116</v>
      </c>
      <c r="AF50" s="13">
        <f t="shared" si="7"/>
        <v>86.761802041134885</v>
      </c>
      <c r="AG50" s="13">
        <f t="shared" si="7"/>
        <v>88.620540701080245</v>
      </c>
      <c r="AH50" s="13">
        <f t="shared" si="7"/>
        <v>86.382059734264331</v>
      </c>
      <c r="AI50" s="13">
        <f t="shared" si="7"/>
        <v>85.682534432134347</v>
      </c>
      <c r="AJ50" s="13">
        <f t="shared" si="7"/>
        <v>80.825830191631951</v>
      </c>
      <c r="AK50" s="13">
        <f t="shared" si="7"/>
        <v>89.939645556525349</v>
      </c>
      <c r="AL50" s="13">
        <f t="shared" si="7"/>
        <v>76.368854695203837</v>
      </c>
      <c r="AM50" s="13">
        <f t="shared" si="7"/>
        <v>81.345477558928508</v>
      </c>
      <c r="AN50" s="13">
        <f t="shared" si="7"/>
        <v>72.791282435739106</v>
      </c>
      <c r="AO50" s="13">
        <f t="shared" si="7"/>
        <v>72.491485877683402</v>
      </c>
      <c r="AP50" s="13">
        <f t="shared" si="7"/>
        <v>78.027728983112056</v>
      </c>
      <c r="AQ50" s="13">
        <f t="shared" si="7"/>
        <v>71.452191143090303</v>
      </c>
      <c r="AR50" s="13">
        <f t="shared" si="7"/>
        <v>89.799740496099346</v>
      </c>
      <c r="AS50" s="13">
        <f t="shared" si="7"/>
        <v>81.545341930965648</v>
      </c>
      <c r="AT50" s="13">
        <f t="shared" si="7"/>
        <v>85.942358115782625</v>
      </c>
      <c r="AU50" s="13">
        <f t="shared" si="7"/>
        <v>80.905775940446816</v>
      </c>
      <c r="AV50" s="13">
        <f t="shared" si="7"/>
        <v>74.929831216536456</v>
      </c>
      <c r="AW50" s="13">
        <f t="shared" si="7"/>
        <v>67.215066455903028</v>
      </c>
      <c r="AX50" s="13">
        <f t="shared" si="7"/>
        <v>73.670685672702504</v>
      </c>
      <c r="AY50" s="13">
        <f t="shared" si="7"/>
        <v>67.23505289310674</v>
      </c>
      <c r="AZ50" s="13">
        <f t="shared" si="7"/>
        <v>59.800098253325295</v>
      </c>
      <c r="BA50" s="13">
        <f t="shared" si="7"/>
        <v>59.500301695269592</v>
      </c>
      <c r="BB50" s="14"/>
      <c r="BC50" s="71"/>
    </row>
    <row r="51" spans="1:55" ht="14.25" customHeight="1" x14ac:dyDescent="0.3">
      <c r="A51" s="48">
        <v>2019</v>
      </c>
      <c r="B51" s="13">
        <f t="shared" si="6"/>
        <v>81.44683282855533</v>
      </c>
      <c r="C51" s="13">
        <f t="shared" ref="C51:BA51" si="8">C39/$BB39*100000+1</f>
        <v>99.635843937493874</v>
      </c>
      <c r="D51" s="13">
        <f t="shared" si="8"/>
        <v>97.658777512609234</v>
      </c>
      <c r="E51" s="13">
        <f t="shared" si="8"/>
        <v>112.48677569924391</v>
      </c>
      <c r="F51" s="13">
        <f t="shared" si="8"/>
        <v>114.12774083189815</v>
      </c>
      <c r="G51" s="13">
        <f t="shared" si="8"/>
        <v>133.76001043100246</v>
      </c>
      <c r="H51" s="13">
        <f t="shared" si="8"/>
        <v>144.93043573160057</v>
      </c>
      <c r="I51" s="13">
        <f t="shared" si="8"/>
        <v>175.35748801057491</v>
      </c>
      <c r="J51" s="13">
        <f t="shared" si="8"/>
        <v>148.54846728913944</v>
      </c>
      <c r="K51" s="13">
        <f t="shared" si="8"/>
        <v>135.46028755640324</v>
      </c>
      <c r="L51" s="13">
        <f t="shared" si="8"/>
        <v>154.20287726430945</v>
      </c>
      <c r="M51" s="13">
        <f t="shared" si="8"/>
        <v>138.88061247145362</v>
      </c>
      <c r="N51" s="13">
        <f t="shared" si="8"/>
        <v>141.90552410152711</v>
      </c>
      <c r="O51" s="13">
        <f t="shared" si="8"/>
        <v>134.78808497194245</v>
      </c>
      <c r="P51" s="13">
        <f t="shared" si="8"/>
        <v>128.935968354284</v>
      </c>
      <c r="Q51" s="13">
        <f t="shared" si="8"/>
        <v>92.676570121899985</v>
      </c>
      <c r="R51" s="13">
        <f t="shared" si="8"/>
        <v>137.20010601030171</v>
      </c>
      <c r="S51" s="13">
        <f t="shared" si="8"/>
        <v>124.44802756979588</v>
      </c>
      <c r="T51" s="13">
        <f t="shared" si="8"/>
        <v>141.49034015230134</v>
      </c>
      <c r="U51" s="13">
        <f t="shared" si="8"/>
        <v>128.46147241231165</v>
      </c>
      <c r="V51" s="13">
        <f t="shared" si="8"/>
        <v>130.65601614393361</v>
      </c>
      <c r="W51" s="13">
        <f t="shared" si="8"/>
        <v>128.2242244413255</v>
      </c>
      <c r="X51" s="13">
        <f t="shared" si="8"/>
        <v>139.63189771290979</v>
      </c>
      <c r="Y51" s="13">
        <f t="shared" si="8"/>
        <v>124.64573421228434</v>
      </c>
      <c r="Z51" s="13">
        <f t="shared" si="8"/>
        <v>130.55716282268935</v>
      </c>
      <c r="AA51" s="13">
        <f t="shared" si="8"/>
        <v>112.40769304224852</v>
      </c>
      <c r="AB51" s="13">
        <f t="shared" si="8"/>
        <v>109.08622144844236</v>
      </c>
      <c r="AC51" s="13">
        <f t="shared" si="8"/>
        <v>95.681711087724622</v>
      </c>
      <c r="AD51" s="13">
        <f t="shared" si="8"/>
        <v>109.99567200388928</v>
      </c>
      <c r="AE51" s="13">
        <f t="shared" si="8"/>
        <v>89.414410520840349</v>
      </c>
      <c r="AF51" s="13">
        <f t="shared" si="8"/>
        <v>91.648495580959974</v>
      </c>
      <c r="AG51" s="13">
        <f t="shared" si="8"/>
        <v>80.39898762336648</v>
      </c>
      <c r="AH51" s="13">
        <f t="shared" si="8"/>
        <v>83.147109953956104</v>
      </c>
      <c r="AI51" s="13">
        <f t="shared" si="8"/>
        <v>95.365380459743065</v>
      </c>
      <c r="AJ51" s="13">
        <f t="shared" si="8"/>
        <v>98.607769396553863</v>
      </c>
      <c r="AK51" s="13">
        <f t="shared" si="8"/>
        <v>95.068820496010375</v>
      </c>
      <c r="AL51" s="13">
        <f t="shared" si="8"/>
        <v>98.350750761318849</v>
      </c>
      <c r="AM51" s="13">
        <f t="shared" si="8"/>
        <v>103.1550221737885</v>
      </c>
      <c r="AN51" s="13">
        <f t="shared" si="8"/>
        <v>91.826431559199605</v>
      </c>
      <c r="AO51" s="13">
        <f t="shared" si="8"/>
        <v>101.2372677416504</v>
      </c>
      <c r="AP51" s="13">
        <f t="shared" si="8"/>
        <v>104.30172070022157</v>
      </c>
      <c r="AQ51" s="13">
        <f t="shared" si="8"/>
        <v>106.2392457966085</v>
      </c>
      <c r="AR51" s="13">
        <f t="shared" si="8"/>
        <v>94.376847247300759</v>
      </c>
      <c r="AS51" s="13">
        <f t="shared" si="8"/>
        <v>100.56506515718964</v>
      </c>
      <c r="AT51" s="13">
        <f t="shared" si="8"/>
        <v>94.930425846268463</v>
      </c>
      <c r="AU51" s="13">
        <f t="shared" si="8"/>
        <v>97.698318841106925</v>
      </c>
      <c r="AV51" s="13">
        <f t="shared" si="8"/>
        <v>98.864788031788848</v>
      </c>
      <c r="AW51" s="13">
        <f t="shared" si="8"/>
        <v>93.605791341595761</v>
      </c>
      <c r="AX51" s="13">
        <f t="shared" si="8"/>
        <v>97.757630833853469</v>
      </c>
      <c r="AY51" s="13">
        <f t="shared" si="8"/>
        <v>108.75012015621196</v>
      </c>
      <c r="AZ51" s="13">
        <f t="shared" si="8"/>
        <v>102.56190224632311</v>
      </c>
      <c r="BA51" s="13">
        <f t="shared" si="8"/>
        <v>83.680917888674941</v>
      </c>
      <c r="BB51" s="14"/>
      <c r="BC51" s="71"/>
    </row>
    <row r="52" spans="1:55" ht="20.25" x14ac:dyDescent="0.3">
      <c r="A52" s="48">
        <v>2020</v>
      </c>
      <c r="B52" s="13">
        <f t="shared" si="6"/>
        <v>115.92361609877563</v>
      </c>
      <c r="C52" s="13">
        <f t="shared" ref="C52:BA52" si="9">C40/$BB40*100000+1</f>
        <v>122.16478626144321</v>
      </c>
      <c r="D52" s="13">
        <f t="shared" si="9"/>
        <v>120.28656577361848</v>
      </c>
      <c r="E52" s="13">
        <f t="shared" si="9"/>
        <v>132.55369333472373</v>
      </c>
      <c r="F52" s="13">
        <f t="shared" si="9"/>
        <v>126.1168752045744</v>
      </c>
      <c r="G52" s="13">
        <f t="shared" si="9"/>
        <v>123.8473587817862</v>
      </c>
      <c r="H52" s="13">
        <f t="shared" si="9"/>
        <v>123.71040520454898</v>
      </c>
      <c r="I52" s="13">
        <f t="shared" si="9"/>
        <v>123.69084040780079</v>
      </c>
      <c r="J52" s="13">
        <f t="shared" si="9"/>
        <v>124.98211699318028</v>
      </c>
      <c r="K52" s="13">
        <f t="shared" si="9"/>
        <v>124.84516341594308</v>
      </c>
      <c r="L52" s="13">
        <f t="shared" si="9"/>
        <v>103.5390997571813</v>
      </c>
      <c r="M52" s="13">
        <f t="shared" si="9"/>
        <v>69.437659025113575</v>
      </c>
      <c r="N52" s="13">
        <f t="shared" si="9"/>
        <v>47.916382602121878</v>
      </c>
      <c r="O52" s="13">
        <f t="shared" si="9"/>
        <v>37.997030650797534</v>
      </c>
      <c r="P52" s="13">
        <f t="shared" si="9"/>
        <v>28.586363414925707</v>
      </c>
      <c r="Q52" s="13">
        <f t="shared" si="9"/>
        <v>40.442630244319311</v>
      </c>
      <c r="R52" s="13">
        <f t="shared" si="9"/>
        <v>43.162136992315538</v>
      </c>
      <c r="S52" s="13">
        <f t="shared" si="9"/>
        <v>44.394719187450512</v>
      </c>
      <c r="T52" s="13">
        <f t="shared" si="9"/>
        <v>52.122813902979352</v>
      </c>
      <c r="U52" s="13">
        <f t="shared" si="9"/>
        <v>52.788016992417269</v>
      </c>
      <c r="V52" s="13">
        <f t="shared" si="9"/>
        <v>54.059728781048598</v>
      </c>
      <c r="W52" s="13">
        <f t="shared" si="9"/>
        <v>56.329245203836813</v>
      </c>
      <c r="X52" s="13">
        <f t="shared" si="9"/>
        <v>53.629303252588763</v>
      </c>
      <c r="Y52" s="13">
        <f t="shared" si="9"/>
        <v>47.035966748454037</v>
      </c>
      <c r="Z52" s="13">
        <f t="shared" si="9"/>
        <v>41.205657317498108</v>
      </c>
      <c r="AA52" s="13">
        <f t="shared" si="9"/>
        <v>37.390521951604129</v>
      </c>
      <c r="AB52" s="13">
        <f t="shared" si="9"/>
        <v>34.416672845881635</v>
      </c>
      <c r="AC52" s="13">
        <f t="shared" si="9"/>
        <v>31.364564553166453</v>
      </c>
      <c r="AD52" s="13">
        <f t="shared" si="9"/>
        <v>26.864661301086375</v>
      </c>
      <c r="AE52" s="13">
        <f t="shared" si="9"/>
        <v>26.845096504338198</v>
      </c>
      <c r="AF52" s="13">
        <f t="shared" si="9"/>
        <v>26.023375040914882</v>
      </c>
      <c r="AG52" s="13">
        <f t="shared" si="9"/>
        <v>29.466779268593552</v>
      </c>
      <c r="AH52" s="13">
        <f t="shared" si="9"/>
        <v>27.510299593776125</v>
      </c>
      <c r="AI52" s="13">
        <f t="shared" si="9"/>
        <v>27.158133252308989</v>
      </c>
      <c r="AJ52" s="13">
        <f t="shared" si="9"/>
        <v>41.186092520749938</v>
      </c>
      <c r="AK52" s="13">
        <f t="shared" si="9"/>
        <v>47.016401951705866</v>
      </c>
      <c r="AL52" s="13">
        <f t="shared" si="9"/>
        <v>32.244980406834294</v>
      </c>
      <c r="AM52" s="13">
        <f t="shared" si="9"/>
        <v>26.395106179130192</v>
      </c>
      <c r="AN52" s="13">
        <f t="shared" si="9"/>
        <v>29.701556829571643</v>
      </c>
      <c r="AO52" s="13">
        <f t="shared" si="9"/>
        <v>27.647253171013347</v>
      </c>
      <c r="AP52" s="13">
        <f t="shared" si="9"/>
        <v>25.905986260425834</v>
      </c>
      <c r="AQ52" s="13">
        <f t="shared" si="9"/>
        <v>25.084264797002518</v>
      </c>
      <c r="AR52" s="13">
        <f t="shared" si="9"/>
        <v>29.760251219816162</v>
      </c>
      <c r="AS52" s="13">
        <f t="shared" si="9"/>
        <v>27.588558780768821</v>
      </c>
      <c r="AT52" s="13">
        <f t="shared" si="9"/>
        <v>25.964680650670356</v>
      </c>
      <c r="AU52" s="13">
        <f t="shared" si="9"/>
        <v>26.297282195389322</v>
      </c>
      <c r="AV52" s="13">
        <f t="shared" si="9"/>
        <v>29.584168049082596</v>
      </c>
      <c r="AW52" s="13">
        <f t="shared" si="9"/>
        <v>27.823336341746913</v>
      </c>
      <c r="AX52" s="13">
        <f t="shared" si="9"/>
        <v>27.471170000279773</v>
      </c>
      <c r="AY52" s="13">
        <f t="shared" si="9"/>
        <v>26.375541382382018</v>
      </c>
      <c r="AZ52" s="13">
        <f t="shared" si="9"/>
        <v>28.468974634436663</v>
      </c>
      <c r="BA52" s="13">
        <f t="shared" si="9"/>
        <v>18.197456341645175</v>
      </c>
      <c r="BB52" s="14"/>
      <c r="BC52" s="71"/>
    </row>
    <row r="53" spans="1:55" ht="20.25" x14ac:dyDescent="0.3">
      <c r="A53" s="48">
        <v>2021</v>
      </c>
      <c r="B53" s="13">
        <f t="shared" si="6"/>
        <v>44.094924463797454</v>
      </c>
      <c r="C53" s="13">
        <f t="shared" ref="C53:BA53" si="10">C41/$BB41*100000+1</f>
        <v>45.024612721892865</v>
      </c>
      <c r="D53" s="13">
        <f t="shared" si="10"/>
        <v>48.046099560702928</v>
      </c>
      <c r="E53" s="13">
        <f t="shared" si="10"/>
        <v>49.169472872568214</v>
      </c>
      <c r="F53" s="13">
        <f t="shared" si="10"/>
        <v>50.292846184433493</v>
      </c>
      <c r="G53" s="13">
        <f t="shared" si="10"/>
        <v>52.849488894195858</v>
      </c>
      <c r="H53" s="13">
        <f t="shared" si="10"/>
        <v>61.255420227808486</v>
      </c>
      <c r="I53" s="13">
        <f t="shared" si="10"/>
        <v>60.500048518105963</v>
      </c>
      <c r="J53" s="13">
        <f t="shared" si="10"/>
        <v>71.191463486203133</v>
      </c>
      <c r="K53" s="13">
        <f t="shared" si="10"/>
        <v>78.880760120867222</v>
      </c>
      <c r="L53" s="13">
        <f t="shared" si="10"/>
        <v>79.558657809061799</v>
      </c>
      <c r="M53" s="13">
        <f t="shared" si="10"/>
        <v>79.035708163883115</v>
      </c>
      <c r="N53" s="13">
        <f t="shared" si="10"/>
        <v>57.071823066379167</v>
      </c>
      <c r="O53" s="13">
        <f t="shared" si="10"/>
        <v>86.24079216412251</v>
      </c>
      <c r="P53" s="13">
        <f t="shared" si="10"/>
        <v>76.847067056283521</v>
      </c>
      <c r="Q53" s="13">
        <f t="shared" si="10"/>
        <v>75.123270077731632</v>
      </c>
      <c r="R53" s="13">
        <f t="shared" si="10"/>
        <v>57.013717550248195</v>
      </c>
      <c r="S53" s="13">
        <f t="shared" si="10"/>
        <v>48.80147127040545</v>
      </c>
      <c r="T53" s="13">
        <f t="shared" si="10"/>
        <v>56.238977335168698</v>
      </c>
      <c r="U53" s="13">
        <f t="shared" si="10"/>
        <v>54.883181958779559</v>
      </c>
      <c r="V53" s="13">
        <f t="shared" si="10"/>
        <v>50.234740668302535</v>
      </c>
      <c r="W53" s="13">
        <f t="shared" si="10"/>
        <v>47.658729453163176</v>
      </c>
      <c r="X53" s="13">
        <f t="shared" si="10"/>
        <v>48.782102765028462</v>
      </c>
      <c r="Y53" s="13">
        <f t="shared" si="10"/>
        <v>52.849488894195858</v>
      </c>
      <c r="Z53" s="13">
        <f t="shared" si="10"/>
        <v>53.19812199098164</v>
      </c>
      <c r="AA53" s="13">
        <f t="shared" si="10"/>
        <v>48.549680700504609</v>
      </c>
      <c r="AB53" s="13">
        <f t="shared" si="10"/>
        <v>49.227578388699172</v>
      </c>
      <c r="AC53" s="13">
        <f t="shared" si="10"/>
        <v>53.217490496358621</v>
      </c>
      <c r="AD53" s="13">
        <f t="shared" si="10"/>
        <v>52.849488894195858</v>
      </c>
      <c r="AE53" s="13">
        <f t="shared" si="10"/>
        <v>54.282758292092943</v>
      </c>
      <c r="AF53" s="13">
        <f t="shared" si="10"/>
        <v>53.23685900173561</v>
      </c>
      <c r="AG53" s="13">
        <f t="shared" si="10"/>
        <v>51.726115582330578</v>
      </c>
      <c r="AH53" s="13">
        <f t="shared" si="10"/>
        <v>52.481487292033087</v>
      </c>
      <c r="AI53" s="13">
        <f t="shared" si="10"/>
        <v>50.273477679056505</v>
      </c>
      <c r="AJ53" s="13">
        <f t="shared" si="10"/>
        <v>48.181679098341846</v>
      </c>
      <c r="AK53" s="13">
        <f t="shared" si="10"/>
        <v>46.147986033758144</v>
      </c>
      <c r="AL53" s="13">
        <f t="shared" si="10"/>
        <v>38.594268936732973</v>
      </c>
      <c r="AM53" s="13">
        <f t="shared" si="10"/>
        <v>45.644404893956462</v>
      </c>
      <c r="AN53" s="13">
        <f t="shared" si="10"/>
        <v>51.067586399513004</v>
      </c>
      <c r="AO53" s="13">
        <f t="shared" si="10"/>
        <v>56.316451356676644</v>
      </c>
      <c r="AP53" s="13">
        <f t="shared" si="10"/>
        <v>54.05033622756909</v>
      </c>
      <c r="AQ53" s="13">
        <f t="shared" si="10"/>
        <v>52.597698324295017</v>
      </c>
      <c r="AR53" s="13">
        <f t="shared" si="10"/>
        <v>51.435588001675768</v>
      </c>
      <c r="AS53" s="13">
        <f t="shared" si="10"/>
        <v>53.178753485604652</v>
      </c>
      <c r="AT53" s="13">
        <f t="shared" si="10"/>
        <v>50.350951700564458</v>
      </c>
      <c r="AU53" s="13">
        <f t="shared" si="10"/>
        <v>51.74548408770756</v>
      </c>
      <c r="AV53" s="13">
        <f t="shared" si="10"/>
        <v>51.30000846403685</v>
      </c>
      <c r="AW53" s="13">
        <f t="shared" si="10"/>
        <v>52.946331421080792</v>
      </c>
      <c r="AX53" s="13">
        <f t="shared" si="10"/>
        <v>62.049528948264985</v>
      </c>
      <c r="AY53" s="13">
        <f t="shared" si="10"/>
        <v>53.23685900173561</v>
      </c>
      <c r="AZ53" s="13">
        <f t="shared" si="10"/>
        <v>42.409864495999528</v>
      </c>
      <c r="BA53" s="13">
        <f t="shared" si="10"/>
        <v>40.957226592725462</v>
      </c>
      <c r="BB53" s="14"/>
      <c r="BC53" s="71"/>
    </row>
    <row r="54" spans="1:55" x14ac:dyDescent="0.2">
      <c r="A54" s="48">
        <v>2022</v>
      </c>
      <c r="B54" s="13">
        <f t="shared" si="6"/>
        <v>98.346012035995201</v>
      </c>
      <c r="C54" s="13">
        <f t="shared" ref="C54:BA54" si="11">C42/$BB42*100000+1</f>
        <v>102.45084879968051</v>
      </c>
      <c r="D54" s="13">
        <f t="shared" si="11"/>
        <v>81.543035377171194</v>
      </c>
      <c r="E54" s="13">
        <f t="shared" si="11"/>
        <v>76.517487563687311</v>
      </c>
      <c r="F54" s="13">
        <f t="shared" si="11"/>
        <v>71.990658235510978</v>
      </c>
      <c r="G54" s="13">
        <f t="shared" si="11"/>
        <v>75.098058028581178</v>
      </c>
      <c r="H54" s="13">
        <f t="shared" si="11"/>
        <v>74.445887701640515</v>
      </c>
      <c r="I54" s="13">
        <f t="shared" si="11"/>
        <v>80.737413208597445</v>
      </c>
      <c r="J54" s="13">
        <f t="shared" si="11"/>
        <v>80.910046530434684</v>
      </c>
      <c r="K54" s="13">
        <f t="shared" si="11"/>
        <v>80.257876203494021</v>
      </c>
      <c r="L54" s="13">
        <f t="shared" si="11"/>
        <v>80.814139129413988</v>
      </c>
      <c r="M54" s="13">
        <f t="shared" si="11"/>
        <v>90.615875513728</v>
      </c>
      <c r="N54" s="13">
        <f t="shared" si="11"/>
        <v>107.30376329132717</v>
      </c>
      <c r="O54" s="13">
        <f t="shared" si="11"/>
        <v>99.784623051305473</v>
      </c>
      <c r="P54" s="13">
        <f t="shared" si="11"/>
        <v>66.236214174269875</v>
      </c>
      <c r="Q54" s="13">
        <f t="shared" si="11"/>
        <v>104.63753754295212</v>
      </c>
      <c r="R54" s="13">
        <f t="shared" si="11"/>
        <v>117.06713671523291</v>
      </c>
      <c r="S54" s="13">
        <f t="shared" si="11"/>
        <v>115.62852569992263</v>
      </c>
      <c r="T54" s="13">
        <f t="shared" si="11"/>
        <v>106.24878188009964</v>
      </c>
      <c r="U54" s="13">
        <f t="shared" si="11"/>
        <v>103.50583021090804</v>
      </c>
      <c r="V54" s="13">
        <f t="shared" si="11"/>
        <v>58.218355448940628</v>
      </c>
      <c r="W54" s="13">
        <f t="shared" si="11"/>
        <v>36.389830976632737</v>
      </c>
      <c r="X54" s="13">
        <f t="shared" si="11"/>
        <v>41.83737135460764</v>
      </c>
      <c r="Y54" s="13">
        <f t="shared" si="11"/>
        <v>43.007441647059999</v>
      </c>
      <c r="Z54" s="13">
        <f t="shared" si="11"/>
        <v>46.402563643192245</v>
      </c>
      <c r="AA54" s="13">
        <f t="shared" si="11"/>
        <v>45.52021555380194</v>
      </c>
      <c r="AB54" s="13">
        <f t="shared" si="11"/>
        <v>40.072675175827037</v>
      </c>
      <c r="AC54" s="13">
        <f t="shared" si="11"/>
        <v>36.102108773570677</v>
      </c>
      <c r="AD54" s="13">
        <f t="shared" si="11"/>
        <v>38.845060442762268</v>
      </c>
      <c r="AE54" s="13">
        <f t="shared" si="11"/>
        <v>35.929475451733452</v>
      </c>
      <c r="AF54" s="13">
        <f t="shared" si="11"/>
        <v>39.976767774806355</v>
      </c>
      <c r="AG54" s="13">
        <f t="shared" si="11"/>
        <v>36.639190219286519</v>
      </c>
      <c r="AH54" s="13">
        <f t="shared" si="11"/>
        <v>34.893675520710055</v>
      </c>
      <c r="AI54" s="13">
        <f t="shared" si="11"/>
        <v>51.504837377492684</v>
      </c>
      <c r="AJ54" s="13">
        <f t="shared" si="11"/>
        <v>22.329805987000327</v>
      </c>
      <c r="AK54" s="13">
        <f t="shared" si="11"/>
        <v>21.677635660059668</v>
      </c>
      <c r="AL54" s="13">
        <f t="shared" si="11"/>
        <v>23.423150358636136</v>
      </c>
      <c r="AM54" s="13">
        <f t="shared" si="11"/>
        <v>21.505002338222436</v>
      </c>
      <c r="AN54" s="13">
        <f t="shared" si="11"/>
        <v>27.201901958851121</v>
      </c>
      <c r="AO54" s="13">
        <f t="shared" si="11"/>
        <v>39.401323368682242</v>
      </c>
      <c r="AP54" s="13">
        <f t="shared" si="11"/>
        <v>43.295163850122051</v>
      </c>
      <c r="AQ54" s="13">
        <f t="shared" si="11"/>
        <v>70.513684259792427</v>
      </c>
      <c r="AR54" s="13">
        <f t="shared" si="11"/>
        <v>70.494502779588302</v>
      </c>
      <c r="AS54" s="13">
        <f t="shared" si="11"/>
        <v>88.256553448619144</v>
      </c>
      <c r="AT54" s="13">
        <f t="shared" si="11"/>
        <v>78.780902227775471</v>
      </c>
      <c r="AU54" s="13">
        <f t="shared" si="11"/>
        <v>80.545598406556067</v>
      </c>
      <c r="AV54" s="13">
        <f t="shared" si="11"/>
        <v>77.16965789062796</v>
      </c>
      <c r="AW54" s="13">
        <f t="shared" si="11"/>
        <v>71.108310146120672</v>
      </c>
      <c r="AX54" s="13">
        <f t="shared" si="11"/>
        <v>59.5035146226178</v>
      </c>
      <c r="AY54" s="13">
        <f t="shared" si="11"/>
        <v>63.071269940587278</v>
      </c>
      <c r="AZ54" s="13">
        <f t="shared" si="11"/>
        <v>36.946093902552704</v>
      </c>
      <c r="BA54" s="13">
        <f t="shared" si="11"/>
        <v>13.41041769207663</v>
      </c>
      <c r="BB54" s="14"/>
    </row>
    <row r="55" spans="1:55" ht="15" thickBot="1" x14ac:dyDescent="0.25">
      <c r="A55" s="49">
        <v>2023</v>
      </c>
      <c r="B55" s="61">
        <f t="shared" si="6"/>
        <v>122.29850015915321</v>
      </c>
      <c r="C55" s="61">
        <f t="shared" ref="C55:BA55" si="12">C43/$BB43*100000+1</f>
        <v>121.29132163676013</v>
      </c>
      <c r="D55" s="61">
        <f t="shared" si="12"/>
        <v>123.41969889162853</v>
      </c>
      <c r="E55" s="61">
        <f t="shared" si="12"/>
        <v>122.20348331741801</v>
      </c>
      <c r="F55" s="61">
        <f t="shared" si="12"/>
        <v>122.45052710592952</v>
      </c>
      <c r="G55" s="61">
        <f t="shared" si="12"/>
        <v>116.55948291834727</v>
      </c>
      <c r="H55" s="61">
        <f t="shared" si="12"/>
        <v>120.43617006114333</v>
      </c>
      <c r="I55" s="61">
        <f t="shared" si="12"/>
        <v>135.54384789703974</v>
      </c>
      <c r="J55" s="61">
        <f t="shared" si="12"/>
        <v>125.33903909467953</v>
      </c>
      <c r="K55" s="61">
        <f t="shared" si="12"/>
        <v>126.87831193078974</v>
      </c>
      <c r="L55" s="61">
        <f t="shared" si="12"/>
        <v>118.72586690990978</v>
      </c>
      <c r="M55" s="61">
        <f t="shared" si="12"/>
        <v>127.0493422459131</v>
      </c>
      <c r="N55" s="61">
        <f t="shared" si="12"/>
        <v>115.03921345058411</v>
      </c>
      <c r="O55" s="61">
        <f t="shared" si="12"/>
        <v>71.958577407845539</v>
      </c>
      <c r="P55" s="61">
        <f t="shared" si="12"/>
        <v>105.86058653896403</v>
      </c>
      <c r="Q55" s="61">
        <f t="shared" si="12"/>
        <v>133.89055485084731</v>
      </c>
      <c r="R55" s="61">
        <f t="shared" si="12"/>
        <v>142.46107397536213</v>
      </c>
      <c r="S55" s="61">
        <f t="shared" si="12"/>
        <v>147.59198342906282</v>
      </c>
      <c r="T55" s="61">
        <f t="shared" si="12"/>
        <v>181.03791171985233</v>
      </c>
      <c r="U55" s="61">
        <f t="shared" si="12"/>
        <v>190.38756894659579</v>
      </c>
      <c r="V55" s="61">
        <f t="shared" si="12"/>
        <v>170.98512986426843</v>
      </c>
      <c r="W55" s="61">
        <f t="shared" si="12"/>
        <v>181.13292856158756</v>
      </c>
      <c r="X55" s="61">
        <f t="shared" si="12"/>
        <v>161.12238169215493</v>
      </c>
      <c r="Y55" s="61">
        <f t="shared" si="12"/>
        <v>108.93913221118441</v>
      </c>
      <c r="Z55" s="61">
        <f t="shared" si="12"/>
        <v>1</v>
      </c>
      <c r="AA55" s="61">
        <f t="shared" si="12"/>
        <v>1</v>
      </c>
      <c r="AB55" s="61">
        <f t="shared" si="12"/>
        <v>1</v>
      </c>
      <c r="AC55" s="61">
        <f t="shared" si="12"/>
        <v>1</v>
      </c>
      <c r="AD55" s="61">
        <f t="shared" si="12"/>
        <v>1</v>
      </c>
      <c r="AE55" s="61">
        <f t="shared" si="12"/>
        <v>1</v>
      </c>
      <c r="AF55" s="61">
        <f t="shared" si="12"/>
        <v>1</v>
      </c>
      <c r="AG55" s="61">
        <f t="shared" si="12"/>
        <v>1</v>
      </c>
      <c r="AH55" s="61">
        <f t="shared" si="12"/>
        <v>1</v>
      </c>
      <c r="AI55" s="61">
        <f t="shared" si="12"/>
        <v>1</v>
      </c>
      <c r="AJ55" s="61">
        <f t="shared" si="12"/>
        <v>1</v>
      </c>
      <c r="AK55" s="61">
        <f t="shared" si="12"/>
        <v>1</v>
      </c>
      <c r="AL55" s="61">
        <f t="shared" si="12"/>
        <v>1</v>
      </c>
      <c r="AM55" s="61">
        <f t="shared" si="12"/>
        <v>1</v>
      </c>
      <c r="AN55" s="61">
        <f t="shared" si="12"/>
        <v>1</v>
      </c>
      <c r="AO55" s="61">
        <f t="shared" si="12"/>
        <v>1</v>
      </c>
      <c r="AP55" s="61">
        <f t="shared" si="12"/>
        <v>1</v>
      </c>
      <c r="AQ55" s="61">
        <f t="shared" si="12"/>
        <v>1</v>
      </c>
      <c r="AR55" s="61">
        <f t="shared" si="12"/>
        <v>1</v>
      </c>
      <c r="AS55" s="61">
        <f t="shared" si="12"/>
        <v>1</v>
      </c>
      <c r="AT55" s="61">
        <f t="shared" si="12"/>
        <v>1</v>
      </c>
      <c r="AU55" s="61">
        <f t="shared" si="12"/>
        <v>1</v>
      </c>
      <c r="AV55" s="61">
        <f t="shared" si="12"/>
        <v>1</v>
      </c>
      <c r="AW55" s="61">
        <f t="shared" si="12"/>
        <v>1</v>
      </c>
      <c r="AX55" s="61">
        <f t="shared" si="12"/>
        <v>1</v>
      </c>
      <c r="AY55" s="61">
        <f t="shared" si="12"/>
        <v>1</v>
      </c>
      <c r="AZ55" s="61">
        <f t="shared" si="12"/>
        <v>1</v>
      </c>
      <c r="BA55" s="61">
        <f t="shared" si="12"/>
        <v>1</v>
      </c>
      <c r="BB55" s="14"/>
    </row>
    <row r="56" spans="1:55" ht="15" thickTop="1" x14ac:dyDescent="0.2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8"/>
    </row>
    <row r="57" spans="1:55" x14ac:dyDescent="0.2">
      <c r="A57" s="1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1:55" ht="15.75" thickBot="1" x14ac:dyDescent="0.3">
      <c r="A58" s="9" t="s">
        <v>16</v>
      </c>
    </row>
    <row r="59" spans="1:55" ht="15" thickBot="1" x14ac:dyDescent="0.25">
      <c r="A59" s="44" t="s">
        <v>10</v>
      </c>
      <c r="B59" s="45">
        <v>1</v>
      </c>
      <c r="C59" s="46">
        <v>2</v>
      </c>
      <c r="D59" s="46">
        <v>3</v>
      </c>
      <c r="E59" s="46">
        <v>4</v>
      </c>
      <c r="F59" s="46">
        <v>5</v>
      </c>
      <c r="G59" s="46">
        <v>6</v>
      </c>
      <c r="H59" s="46">
        <v>7</v>
      </c>
      <c r="I59" s="46">
        <v>8</v>
      </c>
      <c r="J59" s="46">
        <v>9</v>
      </c>
      <c r="K59" s="46">
        <v>10</v>
      </c>
      <c r="L59" s="46">
        <v>11</v>
      </c>
      <c r="M59" s="46">
        <v>12</v>
      </c>
      <c r="N59" s="46">
        <v>13</v>
      </c>
      <c r="O59" s="46">
        <v>14</v>
      </c>
      <c r="P59" s="46">
        <v>15</v>
      </c>
      <c r="Q59" s="46">
        <v>16</v>
      </c>
      <c r="R59" s="46">
        <v>17</v>
      </c>
      <c r="S59" s="46">
        <v>18</v>
      </c>
      <c r="T59" s="46">
        <v>19</v>
      </c>
      <c r="U59" s="46">
        <v>20</v>
      </c>
      <c r="V59" s="46">
        <v>21</v>
      </c>
      <c r="W59" s="46">
        <v>22</v>
      </c>
      <c r="X59" s="46">
        <v>23</v>
      </c>
      <c r="Y59" s="46">
        <v>24</v>
      </c>
      <c r="Z59" s="46">
        <v>25</v>
      </c>
      <c r="AA59" s="46">
        <v>26</v>
      </c>
      <c r="AB59" s="46">
        <v>27</v>
      </c>
      <c r="AC59" s="46">
        <v>28</v>
      </c>
      <c r="AD59" s="46">
        <v>29</v>
      </c>
      <c r="AE59" s="46">
        <v>30</v>
      </c>
      <c r="AF59" s="46">
        <v>31</v>
      </c>
      <c r="AG59" s="46">
        <v>32</v>
      </c>
      <c r="AH59" s="46">
        <v>33</v>
      </c>
      <c r="AI59" s="46">
        <v>34</v>
      </c>
      <c r="AJ59" s="46">
        <v>35</v>
      </c>
      <c r="AK59" s="46">
        <v>36</v>
      </c>
      <c r="AL59" s="46">
        <v>37</v>
      </c>
      <c r="AM59" s="46">
        <v>38</v>
      </c>
      <c r="AN59" s="46">
        <v>39</v>
      </c>
      <c r="AO59" s="46">
        <v>40</v>
      </c>
      <c r="AP59" s="46">
        <v>41</v>
      </c>
      <c r="AQ59" s="46">
        <v>42</v>
      </c>
      <c r="AR59" s="46">
        <v>43</v>
      </c>
      <c r="AS59" s="46">
        <v>44</v>
      </c>
      <c r="AT59" s="46">
        <v>45</v>
      </c>
      <c r="AU59" s="46">
        <v>46</v>
      </c>
      <c r="AV59" s="46">
        <v>47</v>
      </c>
      <c r="AW59" s="46">
        <v>48</v>
      </c>
      <c r="AX59" s="46">
        <v>49</v>
      </c>
      <c r="AY59" s="46">
        <v>50</v>
      </c>
      <c r="AZ59" s="46">
        <v>51</v>
      </c>
      <c r="BA59" s="47">
        <v>52</v>
      </c>
      <c r="BB59" s="8"/>
    </row>
    <row r="60" spans="1:55" x14ac:dyDescent="0.2">
      <c r="A60" s="48">
        <v>2015</v>
      </c>
      <c r="B60" s="43">
        <f>LN(B47)</f>
        <v>5.0081463571567264</v>
      </c>
      <c r="C60" s="43">
        <f t="shared" ref="C60:BA60" si="13">LN(C47)</f>
        <v>4.8966249022033423</v>
      </c>
      <c r="D60" s="43">
        <f t="shared" si="13"/>
        <v>5.0042662595001826</v>
      </c>
      <c r="E60" s="43">
        <f t="shared" si="13"/>
        <v>4.9860516421322201</v>
      </c>
      <c r="F60" s="43">
        <f t="shared" si="13"/>
        <v>5.0476047042636081</v>
      </c>
      <c r="G60" s="43">
        <f t="shared" si="13"/>
        <v>5.0602876477859748</v>
      </c>
      <c r="H60" s="43">
        <f t="shared" si="13"/>
        <v>5.0110465822881718</v>
      </c>
      <c r="I60" s="43">
        <f t="shared" si="13"/>
        <v>5.1233701832735381</v>
      </c>
      <c r="J60" s="43">
        <f t="shared" si="13"/>
        <v>5.0633025322081791</v>
      </c>
      <c r="K60" s="43">
        <f t="shared" si="13"/>
        <v>5.0227004119060519</v>
      </c>
      <c r="L60" s="43">
        <f t="shared" si="13"/>
        <v>4.9790991119035191</v>
      </c>
      <c r="M60" s="43">
        <f t="shared" si="13"/>
        <v>4.9466856890207973</v>
      </c>
      <c r="N60" s="43">
        <f t="shared" si="13"/>
        <v>4.5408765367172501</v>
      </c>
      <c r="O60" s="43">
        <f t="shared" si="13"/>
        <v>4.9620103794108834</v>
      </c>
      <c r="P60" s="43">
        <f t="shared" si="13"/>
        <v>4.9636023164959848</v>
      </c>
      <c r="Q60" s="43">
        <f t="shared" si="13"/>
        <v>4.8802561954804782</v>
      </c>
      <c r="R60" s="43">
        <f t="shared" si="13"/>
        <v>4.8023242484525417</v>
      </c>
      <c r="S60" s="43">
        <f t="shared" si="13"/>
        <v>4.9116643436410499</v>
      </c>
      <c r="T60" s="43">
        <f t="shared" si="13"/>
        <v>4.9314212087448066</v>
      </c>
      <c r="U60" s="43">
        <f t="shared" si="13"/>
        <v>4.9191000867856705</v>
      </c>
      <c r="V60" s="43">
        <f t="shared" si="13"/>
        <v>4.7619292299334068</v>
      </c>
      <c r="W60" s="43">
        <f t="shared" si="13"/>
        <v>4.8543027227680193</v>
      </c>
      <c r="X60" s="43">
        <f t="shared" si="13"/>
        <v>4.7139112135407704</v>
      </c>
      <c r="Y60" s="43">
        <f t="shared" si="13"/>
        <v>4.7301138840529262</v>
      </c>
      <c r="Z60" s="43">
        <f t="shared" si="13"/>
        <v>4.7192797851454173</v>
      </c>
      <c r="AA60" s="43">
        <f t="shared" si="13"/>
        <v>4.6562211520723586</v>
      </c>
      <c r="AB60" s="43">
        <f t="shared" si="13"/>
        <v>4.4794422521206316</v>
      </c>
      <c r="AC60" s="43">
        <f t="shared" si="13"/>
        <v>4.5439613795885556</v>
      </c>
      <c r="AD60" s="43">
        <f t="shared" si="13"/>
        <v>4.6049829400855007</v>
      </c>
      <c r="AE60" s="43">
        <f t="shared" si="13"/>
        <v>4.5800435854562673</v>
      </c>
      <c r="AF60" s="43">
        <f t="shared" si="13"/>
        <v>4.6113789051019527</v>
      </c>
      <c r="AG60" s="43">
        <f t="shared" si="13"/>
        <v>4.5620571897207087</v>
      </c>
      <c r="AH60" s="43">
        <f t="shared" si="13"/>
        <v>4.6409637307479077</v>
      </c>
      <c r="AI60" s="43">
        <f t="shared" si="13"/>
        <v>4.6640561529809146</v>
      </c>
      <c r="AJ60" s="43">
        <f t="shared" si="13"/>
        <v>4.7312091099823341</v>
      </c>
      <c r="AK60" s="43">
        <f t="shared" si="13"/>
        <v>4.7107506677376554</v>
      </c>
      <c r="AL60" s="43">
        <f t="shared" si="13"/>
        <v>4.6755018713808054</v>
      </c>
      <c r="AM60" s="43">
        <f t="shared" si="13"/>
        <v>4.8489653417307084</v>
      </c>
      <c r="AN60" s="43">
        <f t="shared" si="13"/>
        <v>4.773013433840342</v>
      </c>
      <c r="AO60" s="43">
        <f t="shared" si="13"/>
        <v>4.810278498159156</v>
      </c>
      <c r="AP60" s="43">
        <f t="shared" si="13"/>
        <v>4.7943062210145673</v>
      </c>
      <c r="AQ60" s="43">
        <f t="shared" si="13"/>
        <v>4.7525083151851284</v>
      </c>
      <c r="AR60" s="43">
        <f t="shared" si="13"/>
        <v>4.7537576856939916</v>
      </c>
      <c r="AS60" s="43">
        <f t="shared" si="13"/>
        <v>4.6644462962298228</v>
      </c>
      <c r="AT60" s="43">
        <f t="shared" si="13"/>
        <v>4.6932815712251035</v>
      </c>
      <c r="AU60" s="43">
        <f t="shared" si="13"/>
        <v>4.7737130620883672</v>
      </c>
      <c r="AV60" s="43">
        <f t="shared" si="13"/>
        <v>4.5315644962499277</v>
      </c>
      <c r="AW60" s="43">
        <f t="shared" si="13"/>
        <v>4.6256726738097482</v>
      </c>
      <c r="AX60" s="43">
        <f t="shared" si="13"/>
        <v>4.5395515424875867</v>
      </c>
      <c r="AY60" s="43">
        <f t="shared" si="13"/>
        <v>4.4184849650418307</v>
      </c>
      <c r="AZ60" s="43">
        <f t="shared" si="13"/>
        <v>4.2012056204019217</v>
      </c>
      <c r="BA60" s="43">
        <f t="shared" si="13"/>
        <v>4.178636409489652</v>
      </c>
      <c r="BB60" s="14"/>
    </row>
    <row r="61" spans="1:55" x14ac:dyDescent="0.2">
      <c r="A61" s="48">
        <v>2016</v>
      </c>
      <c r="B61" s="43">
        <f t="shared" ref="B61:B68" si="14">LN(B48)</f>
        <v>4.5592543807940755</v>
      </c>
      <c r="C61" s="43">
        <f t="shared" ref="C61:BA61" si="15">LN(C48)</f>
        <v>4.5384874654724259</v>
      </c>
      <c r="D61" s="43">
        <f t="shared" si="15"/>
        <v>4.6297176387281906</v>
      </c>
      <c r="E61" s="43">
        <f t="shared" si="15"/>
        <v>4.6414208620145514</v>
      </c>
      <c r="F61" s="43">
        <f t="shared" si="15"/>
        <v>4.7611542277540737</v>
      </c>
      <c r="G61" s="43">
        <f t="shared" si="15"/>
        <v>4.8939876805536615</v>
      </c>
      <c r="H61" s="43">
        <f t="shared" si="15"/>
        <v>4.9530259605027833</v>
      </c>
      <c r="I61" s="43">
        <f t="shared" si="15"/>
        <v>5.0422142538691963</v>
      </c>
      <c r="J61" s="43">
        <f t="shared" si="15"/>
        <v>5.050632140019129</v>
      </c>
      <c r="K61" s="43">
        <f t="shared" si="15"/>
        <v>5.0700882496114614</v>
      </c>
      <c r="L61" s="43">
        <f t="shared" si="15"/>
        <v>5.1391932658865391</v>
      </c>
      <c r="M61" s="43">
        <f t="shared" si="15"/>
        <v>4.7565951388563255</v>
      </c>
      <c r="N61" s="43">
        <f t="shared" si="15"/>
        <v>5.1947993792840128</v>
      </c>
      <c r="O61" s="43">
        <f t="shared" si="15"/>
        <v>5.2822556887820626</v>
      </c>
      <c r="P61" s="43">
        <f t="shared" si="15"/>
        <v>5.023818404387173</v>
      </c>
      <c r="Q61" s="43">
        <f t="shared" si="15"/>
        <v>5.2108844849436808</v>
      </c>
      <c r="R61" s="43">
        <f t="shared" si="15"/>
        <v>5.186944508655543</v>
      </c>
      <c r="S61" s="43">
        <f t="shared" si="15"/>
        <v>5.2258359168501318</v>
      </c>
      <c r="T61" s="43">
        <f t="shared" si="15"/>
        <v>5.0745740542360958</v>
      </c>
      <c r="U61" s="43">
        <f t="shared" si="15"/>
        <v>5.0870283007488677</v>
      </c>
      <c r="V61" s="43">
        <f t="shared" si="15"/>
        <v>5.0931977372503301</v>
      </c>
      <c r="W61" s="43">
        <f t="shared" si="15"/>
        <v>4.9809364561107605</v>
      </c>
      <c r="X61" s="43">
        <f t="shared" si="15"/>
        <v>4.8941408573553495</v>
      </c>
      <c r="Y61" s="43">
        <f t="shared" si="15"/>
        <v>4.8393663055634342</v>
      </c>
      <c r="Z61" s="43">
        <f t="shared" si="15"/>
        <v>4.7404726260661905</v>
      </c>
      <c r="AA61" s="43">
        <f t="shared" si="15"/>
        <v>4.6804830131011981</v>
      </c>
      <c r="AB61" s="43">
        <f t="shared" si="15"/>
        <v>4.6063006917591158</v>
      </c>
      <c r="AC61" s="43">
        <f t="shared" si="15"/>
        <v>4.5452407097853706</v>
      </c>
      <c r="AD61" s="43">
        <f t="shared" si="15"/>
        <v>4.6562971262284325</v>
      </c>
      <c r="AE61" s="43">
        <f t="shared" si="15"/>
        <v>4.6073214325391607</v>
      </c>
      <c r="AF61" s="43">
        <f t="shared" si="15"/>
        <v>4.591899828509586</v>
      </c>
      <c r="AG61" s="43">
        <f t="shared" si="15"/>
        <v>4.6388539246499567</v>
      </c>
      <c r="AH61" s="43">
        <f t="shared" si="15"/>
        <v>4.5426319580514134</v>
      </c>
      <c r="AI61" s="43">
        <f t="shared" si="15"/>
        <v>4.5732855104099128</v>
      </c>
      <c r="AJ61" s="43">
        <f t="shared" si="15"/>
        <v>4.5605381044613598</v>
      </c>
      <c r="AK61" s="43">
        <f t="shared" si="15"/>
        <v>4.5960355660397783</v>
      </c>
      <c r="AL61" s="43">
        <f t="shared" si="15"/>
        <v>4.4520105563833887</v>
      </c>
      <c r="AM61" s="43">
        <f t="shared" si="15"/>
        <v>4.4921850078502601</v>
      </c>
      <c r="AN61" s="43">
        <f t="shared" si="15"/>
        <v>4.535861013344376</v>
      </c>
      <c r="AO61" s="43">
        <f t="shared" si="15"/>
        <v>4.5879549713621746</v>
      </c>
      <c r="AP61" s="43">
        <f t="shared" si="15"/>
        <v>4.4185683269239018</v>
      </c>
      <c r="AQ61" s="43">
        <f t="shared" si="15"/>
        <v>4.4099057720676322</v>
      </c>
      <c r="AR61" s="43">
        <f t="shared" si="15"/>
        <v>4.3693209715141945</v>
      </c>
      <c r="AS61" s="43">
        <f t="shared" si="15"/>
        <v>4.3523510736595954</v>
      </c>
      <c r="AT61" s="43">
        <f t="shared" si="15"/>
        <v>4.3297160561194623</v>
      </c>
      <c r="AU61" s="43">
        <f t="shared" si="15"/>
        <v>4.4210296220314094</v>
      </c>
      <c r="AV61" s="43">
        <f t="shared" si="15"/>
        <v>4.2683488777801717</v>
      </c>
      <c r="AW61" s="43">
        <f t="shared" si="15"/>
        <v>4.2066301230293339</v>
      </c>
      <c r="AX61" s="43">
        <f t="shared" si="15"/>
        <v>4.4334888523503961</v>
      </c>
      <c r="AY61" s="43">
        <f t="shared" si="15"/>
        <v>4.3494505365532712</v>
      </c>
      <c r="AZ61" s="43">
        <f t="shared" si="15"/>
        <v>4.2637563202906374</v>
      </c>
      <c r="BA61" s="43">
        <f t="shared" si="15"/>
        <v>4.2072391543019743</v>
      </c>
      <c r="BB61" s="14"/>
    </row>
    <row r="62" spans="1:55" x14ac:dyDescent="0.2">
      <c r="A62" s="48">
        <v>2017</v>
      </c>
      <c r="B62" s="43">
        <f t="shared" si="14"/>
        <v>4.502667176924529</v>
      </c>
      <c r="C62" s="43">
        <f t="shared" ref="C62:BA62" si="16">LN(C49)</f>
        <v>4.4407747365846433</v>
      </c>
      <c r="D62" s="43">
        <f t="shared" si="16"/>
        <v>4.5267835243338244</v>
      </c>
      <c r="E62" s="43">
        <f t="shared" si="16"/>
        <v>4.5760474811814298</v>
      </c>
      <c r="F62" s="43">
        <f t="shared" si="16"/>
        <v>4.6586884135460762</v>
      </c>
      <c r="G62" s="43">
        <f t="shared" si="16"/>
        <v>4.7131238757914478</v>
      </c>
      <c r="H62" s="43">
        <f t="shared" si="16"/>
        <v>4.7999617389464033</v>
      </c>
      <c r="I62" s="43">
        <f t="shared" si="16"/>
        <v>4.9801607994622872</v>
      </c>
      <c r="J62" s="43">
        <f t="shared" si="16"/>
        <v>4.9078728679956996</v>
      </c>
      <c r="K62" s="43">
        <f t="shared" si="16"/>
        <v>4.9986047142974606</v>
      </c>
      <c r="L62" s="43">
        <f t="shared" si="16"/>
        <v>5.0749849651970589</v>
      </c>
      <c r="M62" s="43">
        <f t="shared" si="16"/>
        <v>5.1589226175329648</v>
      </c>
      <c r="N62" s="43">
        <f t="shared" si="16"/>
        <v>5.0297545489930631</v>
      </c>
      <c r="O62" s="43">
        <f t="shared" si="16"/>
        <v>5.0041807032392418</v>
      </c>
      <c r="P62" s="43">
        <f t="shared" si="16"/>
        <v>4.600509259198688</v>
      </c>
      <c r="Q62" s="43">
        <f t="shared" si="16"/>
        <v>5.235173646220983</v>
      </c>
      <c r="R62" s="43">
        <f t="shared" si="16"/>
        <v>5.0702990247534458</v>
      </c>
      <c r="S62" s="43">
        <f t="shared" si="16"/>
        <v>5.1031401366044014</v>
      </c>
      <c r="T62" s="43">
        <f t="shared" si="16"/>
        <v>5.0343707687814065</v>
      </c>
      <c r="U62" s="43">
        <f t="shared" si="16"/>
        <v>5.0570089007301267</v>
      </c>
      <c r="V62" s="43">
        <f t="shared" si="16"/>
        <v>5.0348969824691814</v>
      </c>
      <c r="W62" s="43">
        <f t="shared" si="16"/>
        <v>4.9518409703681776</v>
      </c>
      <c r="X62" s="43">
        <f t="shared" si="16"/>
        <v>4.8878117871868687</v>
      </c>
      <c r="Y62" s="43">
        <f t="shared" si="16"/>
        <v>4.8299493628790513</v>
      </c>
      <c r="Z62" s="43">
        <f t="shared" si="16"/>
        <v>4.737854214679837</v>
      </c>
      <c r="AA62" s="43">
        <f t="shared" si="16"/>
        <v>4.67916898450716</v>
      </c>
      <c r="AB62" s="43">
        <f t="shared" si="16"/>
        <v>4.459888221105496</v>
      </c>
      <c r="AC62" s="43">
        <f t="shared" si="16"/>
        <v>4.5033387724092506</v>
      </c>
      <c r="AD62" s="43">
        <f t="shared" si="16"/>
        <v>4.5078045859032736</v>
      </c>
      <c r="AE62" s="43">
        <f t="shared" si="16"/>
        <v>4.2953795851930412</v>
      </c>
      <c r="AF62" s="43">
        <f t="shared" si="16"/>
        <v>4.3709728001202279</v>
      </c>
      <c r="AG62" s="43">
        <f t="shared" si="16"/>
        <v>4.4066059508712172</v>
      </c>
      <c r="AH62" s="43">
        <f t="shared" si="16"/>
        <v>4.3419437483645593</v>
      </c>
      <c r="AI62" s="43">
        <f t="shared" si="16"/>
        <v>4.3922046187317925</v>
      </c>
      <c r="AJ62" s="43">
        <f t="shared" si="16"/>
        <v>4.4051257391080378</v>
      </c>
      <c r="AK62" s="43">
        <f t="shared" si="16"/>
        <v>4.2879126843249589</v>
      </c>
      <c r="AL62" s="43">
        <f t="shared" si="16"/>
        <v>4.0766672579335577</v>
      </c>
      <c r="AM62" s="43">
        <f t="shared" si="16"/>
        <v>4.3179903467448906</v>
      </c>
      <c r="AN62" s="43">
        <f t="shared" si="16"/>
        <v>4.2571885162748009</v>
      </c>
      <c r="AO62" s="43">
        <f t="shared" si="16"/>
        <v>4.182320042333366</v>
      </c>
      <c r="AP62" s="43">
        <f t="shared" si="16"/>
        <v>4.3131300368042638</v>
      </c>
      <c r="AQ62" s="43">
        <f t="shared" si="16"/>
        <v>4.2459620648063519</v>
      </c>
      <c r="AR62" s="43">
        <f t="shared" si="16"/>
        <v>4.2485639932886015</v>
      </c>
      <c r="AS62" s="43">
        <f t="shared" si="16"/>
        <v>4.2948283893999424</v>
      </c>
      <c r="AT62" s="43">
        <f t="shared" si="16"/>
        <v>4.2959304773366993</v>
      </c>
      <c r="AU62" s="43">
        <f t="shared" si="16"/>
        <v>4.2319696043418942</v>
      </c>
      <c r="AV62" s="43">
        <f t="shared" si="16"/>
        <v>4.2459620648063519</v>
      </c>
      <c r="AW62" s="43">
        <f t="shared" si="16"/>
        <v>4.2674407086639565</v>
      </c>
      <c r="AX62" s="43">
        <f t="shared" si="16"/>
        <v>4.259475881852147</v>
      </c>
      <c r="AY62" s="43">
        <f t="shared" si="16"/>
        <v>4.2139002575194029</v>
      </c>
      <c r="AZ62" s="43">
        <f t="shared" si="16"/>
        <v>4.2228276266980869</v>
      </c>
      <c r="BA62" s="43">
        <f t="shared" si="16"/>
        <v>4.1212610101739813</v>
      </c>
      <c r="BB62" s="14"/>
    </row>
    <row r="63" spans="1:55" x14ac:dyDescent="0.2">
      <c r="A63" s="48">
        <v>2018</v>
      </c>
      <c r="B63" s="43">
        <f t="shared" si="14"/>
        <v>4.5812301349217872</v>
      </c>
      <c r="C63" s="43">
        <f t="shared" ref="C63:BA63" si="17">LN(C50)</f>
        <v>4.7092182381959278</v>
      </c>
      <c r="D63" s="43">
        <f t="shared" si="17"/>
        <v>4.6396724425769635</v>
      </c>
      <c r="E63" s="43">
        <f t="shared" si="17"/>
        <v>4.7183621279481258</v>
      </c>
      <c r="F63" s="43">
        <f t="shared" si="17"/>
        <v>4.9267251490039792</v>
      </c>
      <c r="G63" s="43">
        <f t="shared" si="17"/>
        <v>4.7615013649258042</v>
      </c>
      <c r="H63" s="43">
        <f t="shared" si="17"/>
        <v>4.8633165824222777</v>
      </c>
      <c r="I63" s="43">
        <f t="shared" si="17"/>
        <v>4.8748294288076472</v>
      </c>
      <c r="J63" s="43">
        <f t="shared" si="17"/>
        <v>4.8917789000870533</v>
      </c>
      <c r="K63" s="43">
        <f t="shared" si="17"/>
        <v>4.992204807690122</v>
      </c>
      <c r="L63" s="43">
        <f t="shared" si="17"/>
        <v>4.8575877124347828</v>
      </c>
      <c r="M63" s="43">
        <f t="shared" si="17"/>
        <v>4.875592259589494</v>
      </c>
      <c r="N63" s="43">
        <f t="shared" si="17"/>
        <v>4.4908826918266156</v>
      </c>
      <c r="O63" s="43">
        <f t="shared" si="17"/>
        <v>4.9469509426535687</v>
      </c>
      <c r="P63" s="43">
        <f t="shared" si="17"/>
        <v>4.7881514656147859</v>
      </c>
      <c r="Q63" s="43">
        <f t="shared" si="17"/>
        <v>4.8865129853640825</v>
      </c>
      <c r="R63" s="43">
        <f t="shared" si="17"/>
        <v>4.7613304111345451</v>
      </c>
      <c r="S63" s="43">
        <f t="shared" si="17"/>
        <v>4.7208576578219734</v>
      </c>
      <c r="T63" s="43">
        <f t="shared" si="17"/>
        <v>4.791142974991847</v>
      </c>
      <c r="U63" s="43">
        <f t="shared" si="17"/>
        <v>4.7873189001265049</v>
      </c>
      <c r="V63" s="43">
        <f t="shared" si="17"/>
        <v>4.8536981909184886</v>
      </c>
      <c r="W63" s="43">
        <f t="shared" si="17"/>
        <v>4.8746767927971151</v>
      </c>
      <c r="X63" s="43">
        <f t="shared" si="17"/>
        <v>4.7433897209873601</v>
      </c>
      <c r="Y63" s="43">
        <f t="shared" si="17"/>
        <v>4.7740715276369627</v>
      </c>
      <c r="Z63" s="43">
        <f t="shared" si="17"/>
        <v>4.7167545638874762</v>
      </c>
      <c r="AA63" s="43">
        <f t="shared" si="17"/>
        <v>4.5360060867419998</v>
      </c>
      <c r="AB63" s="43">
        <f t="shared" si="17"/>
        <v>4.6056978745520318</v>
      </c>
      <c r="AC63" s="43">
        <f t="shared" si="17"/>
        <v>4.5020235427959845</v>
      </c>
      <c r="AD63" s="43">
        <f t="shared" si="17"/>
        <v>4.527402095597993</v>
      </c>
      <c r="AE63" s="43">
        <f t="shared" si="17"/>
        <v>4.5261050880680207</v>
      </c>
      <c r="AF63" s="43">
        <f t="shared" si="17"/>
        <v>4.4631664561571585</v>
      </c>
      <c r="AG63" s="43">
        <f t="shared" si="17"/>
        <v>4.4843636670964475</v>
      </c>
      <c r="AH63" s="43">
        <f t="shared" si="17"/>
        <v>4.4587800122848993</v>
      </c>
      <c r="AI63" s="43">
        <f t="shared" si="17"/>
        <v>4.4506490059089909</v>
      </c>
      <c r="AJ63" s="43">
        <f t="shared" si="17"/>
        <v>4.3922965950296016</v>
      </c>
      <c r="AK63" s="43">
        <f t="shared" si="17"/>
        <v>4.4991388404467081</v>
      </c>
      <c r="AL63" s="43">
        <f t="shared" si="17"/>
        <v>4.3355749519985745</v>
      </c>
      <c r="AM63" s="43">
        <f t="shared" si="17"/>
        <v>4.39870523972795</v>
      </c>
      <c r="AN63" s="43">
        <f t="shared" si="17"/>
        <v>4.287596201270599</v>
      </c>
      <c r="AO63" s="43">
        <f t="shared" si="17"/>
        <v>4.2834691187945779</v>
      </c>
      <c r="AP63" s="43">
        <f t="shared" si="17"/>
        <v>4.3570642632980032</v>
      </c>
      <c r="AQ63" s="43">
        <f t="shared" si="17"/>
        <v>4.2690285707088833</v>
      </c>
      <c r="AR63" s="43">
        <f t="shared" si="17"/>
        <v>4.4975820855055302</v>
      </c>
      <c r="AS63" s="43">
        <f t="shared" si="17"/>
        <v>4.4011592082568214</v>
      </c>
      <c r="AT63" s="43">
        <f t="shared" si="17"/>
        <v>4.4536768170649195</v>
      </c>
      <c r="AU63" s="43">
        <f t="shared" si="17"/>
        <v>4.3932852175658921</v>
      </c>
      <c r="AV63" s="43">
        <f t="shared" si="17"/>
        <v>4.3165520918251232</v>
      </c>
      <c r="AW63" s="43">
        <f t="shared" si="17"/>
        <v>4.2078974256121624</v>
      </c>
      <c r="AX63" s="43">
        <f t="shared" si="17"/>
        <v>4.2996049680045036</v>
      </c>
      <c r="AY63" s="43">
        <f t="shared" si="17"/>
        <v>4.2081947319655919</v>
      </c>
      <c r="AZ63" s="43">
        <f t="shared" si="17"/>
        <v>4.091007303987432</v>
      </c>
      <c r="BA63" s="43">
        <f t="shared" si="17"/>
        <v>4.0859813830474616</v>
      </c>
      <c r="BB63" s="14"/>
    </row>
    <row r="64" spans="1:55" x14ac:dyDescent="0.2">
      <c r="A64" s="48">
        <v>2019</v>
      </c>
      <c r="B64" s="43">
        <f t="shared" si="14"/>
        <v>4.3999504494369583</v>
      </c>
      <c r="C64" s="43">
        <f t="shared" ref="C64:BA64" si="18">LN(C51)</f>
        <v>4.6015219787401778</v>
      </c>
      <c r="D64" s="43">
        <f t="shared" si="18"/>
        <v>4.5814795407649678</v>
      </c>
      <c r="E64" s="43">
        <f t="shared" si="18"/>
        <v>4.7228356653949559</v>
      </c>
      <c r="F64" s="43">
        <f t="shared" si="18"/>
        <v>4.7373183546784334</v>
      </c>
      <c r="G64" s="43">
        <f t="shared" si="18"/>
        <v>4.8960472273193609</v>
      </c>
      <c r="H64" s="43">
        <f t="shared" si="18"/>
        <v>4.9762538737268391</v>
      </c>
      <c r="I64" s="43">
        <f t="shared" si="18"/>
        <v>5.1668266788998363</v>
      </c>
      <c r="J64" s="43">
        <f t="shared" si="18"/>
        <v>5.0009112840441423</v>
      </c>
      <c r="K64" s="43">
        <f t="shared" si="18"/>
        <v>4.9086785165986431</v>
      </c>
      <c r="L64" s="43">
        <f t="shared" si="18"/>
        <v>5.0382691202567642</v>
      </c>
      <c r="M64" s="43">
        <f t="shared" si="18"/>
        <v>4.9336146609790266</v>
      </c>
      <c r="N64" s="43">
        <f t="shared" si="18"/>
        <v>4.9551615129468605</v>
      </c>
      <c r="O64" s="43">
        <f t="shared" si="18"/>
        <v>4.9037038041556862</v>
      </c>
      <c r="P64" s="43">
        <f t="shared" si="18"/>
        <v>4.8593159117829918</v>
      </c>
      <c r="Q64" s="43">
        <f t="shared" si="18"/>
        <v>4.5291156911312056</v>
      </c>
      <c r="R64" s="43">
        <f t="shared" si="18"/>
        <v>4.9214404879613243</v>
      </c>
      <c r="S64" s="43">
        <f t="shared" si="18"/>
        <v>4.8238881795099848</v>
      </c>
      <c r="T64" s="43">
        <f t="shared" si="18"/>
        <v>4.9522314472780602</v>
      </c>
      <c r="U64" s="43">
        <f t="shared" si="18"/>
        <v>4.8556290337934742</v>
      </c>
      <c r="V64" s="43">
        <f t="shared" si="18"/>
        <v>4.8725680386977563</v>
      </c>
      <c r="W64" s="43">
        <f t="shared" si="18"/>
        <v>4.8537804848368848</v>
      </c>
      <c r="X64" s="43">
        <f t="shared" si="18"/>
        <v>4.9390096578730605</v>
      </c>
      <c r="Y64" s="43">
        <f t="shared" si="18"/>
        <v>4.8254755872603052</v>
      </c>
      <c r="Z64" s="43">
        <f t="shared" si="18"/>
        <v>4.8718111601485621</v>
      </c>
      <c r="AA64" s="43">
        <f t="shared" si="18"/>
        <v>4.7221323785538205</v>
      </c>
      <c r="AB64" s="43">
        <f t="shared" si="18"/>
        <v>4.6921385919985372</v>
      </c>
      <c r="AC64" s="43">
        <f t="shared" si="18"/>
        <v>4.5610271734843524</v>
      </c>
      <c r="AD64" s="43">
        <f t="shared" si="18"/>
        <v>4.7004410195991762</v>
      </c>
      <c r="AE64" s="43">
        <f t="shared" si="18"/>
        <v>4.4932818606977944</v>
      </c>
      <c r="AF64" s="43">
        <f t="shared" si="18"/>
        <v>4.5179605593224021</v>
      </c>
      <c r="AG64" s="43">
        <f t="shared" si="18"/>
        <v>4.3870015843564705</v>
      </c>
      <c r="AH64" s="43">
        <f t="shared" si="18"/>
        <v>4.4206114480169312</v>
      </c>
      <c r="AI64" s="43">
        <f t="shared" si="18"/>
        <v>4.5577156243317098</v>
      </c>
      <c r="AJ64" s="43">
        <f t="shared" si="18"/>
        <v>4.5911500556295524</v>
      </c>
      <c r="AK64" s="43">
        <f t="shared" si="18"/>
        <v>4.5546010556042766</v>
      </c>
      <c r="AL64" s="43">
        <f t="shared" si="18"/>
        <v>4.5885401783729769</v>
      </c>
      <c r="AM64" s="43">
        <f t="shared" si="18"/>
        <v>4.6362329263959081</v>
      </c>
      <c r="AN64" s="43">
        <f t="shared" si="18"/>
        <v>4.519900181665335</v>
      </c>
      <c r="AO64" s="43">
        <f t="shared" si="18"/>
        <v>4.6174669473796168</v>
      </c>
      <c r="AP64" s="43">
        <f t="shared" si="18"/>
        <v>4.6472878594758349</v>
      </c>
      <c r="AQ64" s="43">
        <f t="shared" si="18"/>
        <v>4.6656935866499181</v>
      </c>
      <c r="AR64" s="43">
        <f t="shared" si="18"/>
        <v>4.5472957808589634</v>
      </c>
      <c r="AS64" s="43">
        <f t="shared" si="18"/>
        <v>4.6108049325161726</v>
      </c>
      <c r="AT64" s="43">
        <f t="shared" si="18"/>
        <v>4.5531442637813431</v>
      </c>
      <c r="AU64" s="43">
        <f t="shared" si="18"/>
        <v>4.5818843515425201</v>
      </c>
      <c r="AV64" s="43">
        <f t="shared" si="18"/>
        <v>4.5937531391537938</v>
      </c>
      <c r="AW64" s="43">
        <f t="shared" si="18"/>
        <v>4.5390922548771195</v>
      </c>
      <c r="AX64" s="43">
        <f t="shared" si="18"/>
        <v>4.5824912606150328</v>
      </c>
      <c r="AY64" s="43">
        <f t="shared" si="18"/>
        <v>4.6890527748528905</v>
      </c>
      <c r="AZ64" s="43">
        <f t="shared" si="18"/>
        <v>4.6304665406439103</v>
      </c>
      <c r="BA64" s="43">
        <f t="shared" si="18"/>
        <v>4.427010969289376</v>
      </c>
      <c r="BB64" s="14"/>
    </row>
    <row r="65" spans="1:54" x14ac:dyDescent="0.2">
      <c r="A65" s="48">
        <v>2020</v>
      </c>
      <c r="B65" s="43">
        <f t="shared" si="14"/>
        <v>4.7529314923048274</v>
      </c>
      <c r="C65" s="43">
        <f t="shared" ref="C65:BA65" si="19">LN(C52)</f>
        <v>4.8053708404100668</v>
      </c>
      <c r="D65" s="43">
        <f t="shared" si="19"/>
        <v>4.7898769440400217</v>
      </c>
      <c r="E65" s="43">
        <f t="shared" si="19"/>
        <v>4.8869877960565713</v>
      </c>
      <c r="F65" s="43">
        <f t="shared" si="19"/>
        <v>4.8372090580027658</v>
      </c>
      <c r="G65" s="43">
        <f t="shared" si="19"/>
        <v>4.8190498297635687</v>
      </c>
      <c r="H65" s="43">
        <f t="shared" si="19"/>
        <v>4.8179433923082975</v>
      </c>
      <c r="I65" s="43">
        <f t="shared" si="19"/>
        <v>4.8177852298322712</v>
      </c>
      <c r="J65" s="43">
        <f t="shared" si="19"/>
        <v>4.8281706630131058</v>
      </c>
      <c r="K65" s="43">
        <f t="shared" si="19"/>
        <v>4.8270742768159547</v>
      </c>
      <c r="L65" s="43">
        <f t="shared" si="19"/>
        <v>4.6399493167979546</v>
      </c>
      <c r="M65" s="43">
        <f t="shared" si="19"/>
        <v>4.2404293575878809</v>
      </c>
      <c r="N65" s="43">
        <f t="shared" si="19"/>
        <v>3.8694574626882341</v>
      </c>
      <c r="O65" s="43">
        <f t="shared" si="19"/>
        <v>3.6375080159047508</v>
      </c>
      <c r="P65" s="43">
        <f t="shared" si="19"/>
        <v>3.3529298004448633</v>
      </c>
      <c r="Q65" s="43">
        <f t="shared" si="19"/>
        <v>3.6998844326979334</v>
      </c>
      <c r="R65" s="43">
        <f t="shared" si="19"/>
        <v>3.764963652424516</v>
      </c>
      <c r="S65" s="43">
        <f t="shared" si="19"/>
        <v>3.793120525145004</v>
      </c>
      <c r="T65" s="43">
        <f t="shared" si="19"/>
        <v>3.953602739728292</v>
      </c>
      <c r="U65" s="43">
        <f t="shared" si="19"/>
        <v>3.9662842140537746</v>
      </c>
      <c r="V65" s="43">
        <f t="shared" si="19"/>
        <v>3.9900895238369851</v>
      </c>
      <c r="W65" s="43">
        <f t="shared" si="19"/>
        <v>4.0312138532755171</v>
      </c>
      <c r="X65" s="43">
        <f t="shared" si="19"/>
        <v>3.9820956211630745</v>
      </c>
      <c r="Y65" s="43">
        <f t="shared" si="19"/>
        <v>3.8509125590227029</v>
      </c>
      <c r="Z65" s="43">
        <f t="shared" si="19"/>
        <v>3.7185755604603483</v>
      </c>
      <c r="AA65" s="43">
        <f t="shared" si="19"/>
        <v>3.6214172485493603</v>
      </c>
      <c r="AB65" s="43">
        <f t="shared" si="19"/>
        <v>3.5385411227143715</v>
      </c>
      <c r="AC65" s="43">
        <f t="shared" si="19"/>
        <v>3.4456787382438674</v>
      </c>
      <c r="AD65" s="43">
        <f t="shared" si="19"/>
        <v>3.2908117166598951</v>
      </c>
      <c r="AE65" s="43">
        <f t="shared" si="19"/>
        <v>3.2900831787400473</v>
      </c>
      <c r="AF65" s="43">
        <f t="shared" si="19"/>
        <v>3.2589951741622376</v>
      </c>
      <c r="AG65" s="43">
        <f t="shared" si="19"/>
        <v>3.3832635023005473</v>
      </c>
      <c r="AH65" s="43">
        <f t="shared" si="19"/>
        <v>3.3145604652361849</v>
      </c>
      <c r="AI65" s="43">
        <f t="shared" si="19"/>
        <v>3.3016765688228173</v>
      </c>
      <c r="AJ65" s="43">
        <f t="shared" si="19"/>
        <v>3.7181006391932474</v>
      </c>
      <c r="AK65" s="43">
        <f t="shared" si="19"/>
        <v>3.850496518527375</v>
      </c>
      <c r="AL65" s="43">
        <f t="shared" si="19"/>
        <v>3.4733623848279271</v>
      </c>
      <c r="AM65" s="43">
        <f t="shared" si="19"/>
        <v>3.2731786209661129</v>
      </c>
      <c r="AN65" s="43">
        <f t="shared" si="19"/>
        <v>3.3911994629389479</v>
      </c>
      <c r="AO65" s="43">
        <f t="shared" si="19"/>
        <v>3.3195263802130253</v>
      </c>
      <c r="AP65" s="43">
        <f t="shared" si="19"/>
        <v>3.2544740717452987</v>
      </c>
      <c r="AQ65" s="43">
        <f t="shared" si="19"/>
        <v>3.2222407490356173</v>
      </c>
      <c r="AR65" s="43">
        <f t="shared" si="19"/>
        <v>3.3931736514553426</v>
      </c>
      <c r="AS65" s="43">
        <f t="shared" si="19"/>
        <v>3.3174011498502538</v>
      </c>
      <c r="AT65" s="43">
        <f t="shared" si="19"/>
        <v>3.2567371779974748</v>
      </c>
      <c r="AU65" s="43">
        <f t="shared" si="19"/>
        <v>3.2694655952655673</v>
      </c>
      <c r="AV65" s="43">
        <f t="shared" si="19"/>
        <v>3.387239355032996</v>
      </c>
      <c r="AW65" s="43">
        <f t="shared" si="19"/>
        <v>3.3258751053200926</v>
      </c>
      <c r="AX65" s="43">
        <f t="shared" si="19"/>
        <v>3.3131370911288132</v>
      </c>
      <c r="AY65" s="43">
        <f t="shared" si="19"/>
        <v>3.2724371179318057</v>
      </c>
      <c r="AZ65" s="43">
        <f t="shared" si="19"/>
        <v>3.3488148849910919</v>
      </c>
      <c r="BA65" s="43">
        <f t="shared" si="19"/>
        <v>2.9012818228671411</v>
      </c>
      <c r="BB65" s="14"/>
    </row>
    <row r="66" spans="1:54" x14ac:dyDescent="0.2">
      <c r="A66" s="48">
        <v>2021</v>
      </c>
      <c r="B66" s="43">
        <f t="shared" si="14"/>
        <v>3.7863446843053956</v>
      </c>
      <c r="C66" s="43">
        <f t="shared" ref="C66:BA66" si="20">LN(C53)</f>
        <v>3.8072092896234255</v>
      </c>
      <c r="D66" s="43">
        <f t="shared" si="20"/>
        <v>3.8721609575263134</v>
      </c>
      <c r="E66" s="43">
        <f t="shared" si="20"/>
        <v>3.8952729608572962</v>
      </c>
      <c r="F66" s="43">
        <f t="shared" si="20"/>
        <v>3.917862844017558</v>
      </c>
      <c r="G66" s="43">
        <f t="shared" si="20"/>
        <v>3.9674480413933408</v>
      </c>
      <c r="H66" s="43">
        <f t="shared" si="20"/>
        <v>4.1150523390247571</v>
      </c>
      <c r="I66" s="43">
        <f t="shared" si="20"/>
        <v>4.1026441669886387</v>
      </c>
      <c r="J66" s="43">
        <f t="shared" si="20"/>
        <v>4.2653729163732699</v>
      </c>
      <c r="K66" s="43">
        <f t="shared" si="20"/>
        <v>4.3679373466686808</v>
      </c>
      <c r="L66" s="43">
        <f t="shared" si="20"/>
        <v>4.3764945836707909</v>
      </c>
      <c r="M66" s="43">
        <f t="shared" si="20"/>
        <v>4.3698997524193253</v>
      </c>
      <c r="N66" s="43">
        <f t="shared" si="20"/>
        <v>4.044310528429139</v>
      </c>
      <c r="O66" s="43">
        <f t="shared" si="20"/>
        <v>4.4571432926950596</v>
      </c>
      <c r="P66" s="43">
        <f t="shared" si="20"/>
        <v>4.3418173047317081</v>
      </c>
      <c r="Q66" s="43">
        <f t="shared" si="20"/>
        <v>4.3191303653387481</v>
      </c>
      <c r="R66" s="43">
        <f t="shared" si="20"/>
        <v>4.0432918976571566</v>
      </c>
      <c r="S66" s="43">
        <f t="shared" si="20"/>
        <v>3.8877604613883481</v>
      </c>
      <c r="T66" s="43">
        <f t="shared" si="20"/>
        <v>4.0296100633962668</v>
      </c>
      <c r="U66" s="43">
        <f t="shared" si="20"/>
        <v>4.0052069620352988</v>
      </c>
      <c r="V66" s="43">
        <f t="shared" si="20"/>
        <v>3.9167068325301462</v>
      </c>
      <c r="W66" s="43">
        <f t="shared" si="20"/>
        <v>3.8640658127580365</v>
      </c>
      <c r="X66" s="43">
        <f t="shared" si="20"/>
        <v>3.8873634989728441</v>
      </c>
      <c r="Y66" s="43">
        <f t="shared" si="20"/>
        <v>3.9674480413933408</v>
      </c>
      <c r="Z66" s="43">
        <f t="shared" si="20"/>
        <v>3.9740230948031088</v>
      </c>
      <c r="AA66" s="43">
        <f t="shared" si="20"/>
        <v>3.8825876180010752</v>
      </c>
      <c r="AB66" s="43">
        <f t="shared" si="20"/>
        <v>3.8964540028121162</v>
      </c>
      <c r="AC66" s="43">
        <f t="shared" si="20"/>
        <v>3.9743871110435482</v>
      </c>
      <c r="AD66" s="43">
        <f t="shared" si="20"/>
        <v>3.9674480413933408</v>
      </c>
      <c r="AE66" s="43">
        <f t="shared" si="20"/>
        <v>3.994206649668449</v>
      </c>
      <c r="AF66" s="43">
        <f t="shared" si="20"/>
        <v>3.9747509948243804</v>
      </c>
      <c r="AG66" s="43">
        <f t="shared" si="20"/>
        <v>3.9459627909646287</v>
      </c>
      <c r="AH66" s="43">
        <f t="shared" si="20"/>
        <v>3.9604604844025721</v>
      </c>
      <c r="AI66" s="43">
        <f t="shared" si="20"/>
        <v>3.9174776553207384</v>
      </c>
      <c r="AJ66" s="43">
        <f t="shared" si="20"/>
        <v>3.8749788471054427</v>
      </c>
      <c r="AK66" s="43">
        <f t="shared" si="20"/>
        <v>3.8318533204247562</v>
      </c>
      <c r="AL66" s="43">
        <f t="shared" si="20"/>
        <v>3.6531037923059242</v>
      </c>
      <c r="AM66" s="43">
        <f t="shared" si="20"/>
        <v>3.8208810342270785</v>
      </c>
      <c r="AN66" s="43">
        <f t="shared" si="20"/>
        <v>3.9331499789105231</v>
      </c>
      <c r="AO66" s="43">
        <f t="shared" si="20"/>
        <v>4.0309867012829272</v>
      </c>
      <c r="AP66" s="43">
        <f t="shared" si="20"/>
        <v>3.9899157647424479</v>
      </c>
      <c r="AQ66" s="43">
        <f t="shared" si="20"/>
        <v>3.9626723606930003</v>
      </c>
      <c r="AR66" s="43">
        <f t="shared" si="20"/>
        <v>3.9403303064545749</v>
      </c>
      <c r="AS66" s="43">
        <f t="shared" si="20"/>
        <v>3.9736589460065916</v>
      </c>
      <c r="AT66" s="43">
        <f t="shared" si="20"/>
        <v>3.9190175206853297</v>
      </c>
      <c r="AU66" s="43">
        <f t="shared" si="20"/>
        <v>3.9463371643321024</v>
      </c>
      <c r="AV66" s="43">
        <f t="shared" si="20"/>
        <v>3.9376909171676822</v>
      </c>
      <c r="AW66" s="43">
        <f t="shared" si="20"/>
        <v>3.9692787858149003</v>
      </c>
      <c r="AX66" s="43">
        <f t="shared" si="20"/>
        <v>4.1279329201353381</v>
      </c>
      <c r="AY66" s="43">
        <f t="shared" si="20"/>
        <v>3.9747509948243804</v>
      </c>
      <c r="AZ66" s="43">
        <f t="shared" si="20"/>
        <v>3.7473809883858875</v>
      </c>
      <c r="BA66" s="43">
        <f t="shared" si="20"/>
        <v>3.7125282683002787</v>
      </c>
      <c r="BB66" s="14"/>
    </row>
    <row r="67" spans="1:54" x14ac:dyDescent="0.2">
      <c r="A67" s="48">
        <v>2022</v>
      </c>
      <c r="B67" s="43">
        <f t="shared" si="14"/>
        <v>4.5884919953194574</v>
      </c>
      <c r="C67" s="43">
        <f t="shared" ref="C67:BA67" si="21">LN(C54)</f>
        <v>4.6293831596645516</v>
      </c>
      <c r="D67" s="43">
        <f t="shared" si="21"/>
        <v>4.4011309223196786</v>
      </c>
      <c r="E67" s="43">
        <f t="shared" si="21"/>
        <v>4.3375193103122518</v>
      </c>
      <c r="F67" s="43">
        <f t="shared" si="21"/>
        <v>4.276536363869206</v>
      </c>
      <c r="G67" s="43">
        <f t="shared" si="21"/>
        <v>4.3187946999614679</v>
      </c>
      <c r="H67" s="43">
        <f t="shared" si="21"/>
        <v>4.310072521897828</v>
      </c>
      <c r="I67" s="43">
        <f t="shared" si="21"/>
        <v>4.3912020763754764</v>
      </c>
      <c r="J67" s="43">
        <f t="shared" si="21"/>
        <v>4.3933380009083818</v>
      </c>
      <c r="K67" s="43">
        <f t="shared" si="21"/>
        <v>4.3852449030320697</v>
      </c>
      <c r="L67" s="43">
        <f t="shared" si="21"/>
        <v>4.3921519394436421</v>
      </c>
      <c r="M67" s="43">
        <f t="shared" si="21"/>
        <v>4.5066294241194162</v>
      </c>
      <c r="N67" s="43">
        <f t="shared" si="21"/>
        <v>4.6756637216341783</v>
      </c>
      <c r="O67" s="43">
        <f t="shared" si="21"/>
        <v>4.6030140938040089</v>
      </c>
      <c r="P67" s="43">
        <f t="shared" si="21"/>
        <v>4.1932273552774841</v>
      </c>
      <c r="Q67" s="43">
        <f t="shared" si="21"/>
        <v>4.6505023547767168</v>
      </c>
      <c r="R67" s="43">
        <f t="shared" si="21"/>
        <v>4.7627475883060288</v>
      </c>
      <c r="S67" s="43">
        <f t="shared" si="21"/>
        <v>4.7503826879075728</v>
      </c>
      <c r="T67" s="43">
        <f t="shared" si="21"/>
        <v>4.6657833430809212</v>
      </c>
      <c r="U67" s="43">
        <f t="shared" si="21"/>
        <v>4.6396279416590929</v>
      </c>
      <c r="V67" s="43">
        <f t="shared" si="21"/>
        <v>4.0642006907343999</v>
      </c>
      <c r="W67" s="43">
        <f t="shared" si="21"/>
        <v>3.5942893668381437</v>
      </c>
      <c r="X67" s="43">
        <f t="shared" si="21"/>
        <v>3.7337899916503186</v>
      </c>
      <c r="Y67" s="43">
        <f t="shared" si="21"/>
        <v>3.7613731622796731</v>
      </c>
      <c r="Z67" s="43">
        <f t="shared" si="21"/>
        <v>3.8373547086368003</v>
      </c>
      <c r="AA67" s="43">
        <f t="shared" si="21"/>
        <v>3.818156525171581</v>
      </c>
      <c r="AB67" s="43">
        <f t="shared" si="21"/>
        <v>3.6906946849807265</v>
      </c>
      <c r="AC67" s="43">
        <f t="shared" si="21"/>
        <v>3.5863512784131095</v>
      </c>
      <c r="AD67" s="43">
        <f t="shared" si="21"/>
        <v>3.6595809243996875</v>
      </c>
      <c r="AE67" s="43">
        <f t="shared" si="21"/>
        <v>3.5815580018463966</v>
      </c>
      <c r="AF67" s="43">
        <f t="shared" si="21"/>
        <v>3.6882984797511682</v>
      </c>
      <c r="AG67" s="43">
        <f t="shared" si="21"/>
        <v>3.6011184385596935</v>
      </c>
      <c r="AH67" s="43">
        <f t="shared" si="21"/>
        <v>3.5523055956149343</v>
      </c>
      <c r="AI67" s="43">
        <f t="shared" si="21"/>
        <v>3.9416757329186285</v>
      </c>
      <c r="AJ67" s="43">
        <f t="shared" si="21"/>
        <v>3.1059223773682998</v>
      </c>
      <c r="AK67" s="43">
        <f t="shared" si="21"/>
        <v>3.0762811143540674</v>
      </c>
      <c r="AL67" s="43">
        <f t="shared" si="21"/>
        <v>3.153724864863368</v>
      </c>
      <c r="AM67" s="43">
        <f t="shared" si="21"/>
        <v>3.0682855749649396</v>
      </c>
      <c r="AN67" s="43">
        <f t="shared" si="21"/>
        <v>3.3032868958150776</v>
      </c>
      <c r="AO67" s="43">
        <f t="shared" si="21"/>
        <v>3.6737994037774429</v>
      </c>
      <c r="AP67" s="43">
        <f t="shared" si="21"/>
        <v>3.7680409393970971</v>
      </c>
      <c r="AQ67" s="43">
        <f t="shared" si="21"/>
        <v>4.255806793958457</v>
      </c>
      <c r="AR67" s="43">
        <f t="shared" si="21"/>
        <v>4.2555347320204211</v>
      </c>
      <c r="AS67" s="43">
        <f t="shared" si="21"/>
        <v>4.4802479530972761</v>
      </c>
      <c r="AT67" s="43">
        <f t="shared" si="21"/>
        <v>4.3666706099749648</v>
      </c>
      <c r="AU67" s="43">
        <f t="shared" si="21"/>
        <v>4.3888234638910255</v>
      </c>
      <c r="AV67" s="43">
        <f t="shared" si="21"/>
        <v>4.3460063472683927</v>
      </c>
      <c r="AW67" s="43">
        <f t="shared" si="21"/>
        <v>4.2642042096715702</v>
      </c>
      <c r="AX67" s="43">
        <f t="shared" si="21"/>
        <v>4.0860353800947564</v>
      </c>
      <c r="AY67" s="43">
        <f t="shared" si="21"/>
        <v>4.1442653558872617</v>
      </c>
      <c r="AZ67" s="43">
        <f t="shared" si="21"/>
        <v>3.6094599287494313</v>
      </c>
      <c r="BA67" s="43">
        <f t="shared" si="21"/>
        <v>2.5960318446143678</v>
      </c>
      <c r="BB67" s="14"/>
    </row>
    <row r="68" spans="1:54" ht="15" thickBot="1" x14ac:dyDescent="0.25">
      <c r="A68" s="49">
        <v>2023</v>
      </c>
      <c r="B68" s="62">
        <f t="shared" si="14"/>
        <v>4.8064647789969399</v>
      </c>
      <c r="C68" s="62">
        <f t="shared" ref="C68:BA68" si="22">LN(C55)</f>
        <v>4.7981952687636911</v>
      </c>
      <c r="D68" s="62">
        <f t="shared" si="22"/>
        <v>4.815590733185104</v>
      </c>
      <c r="E68" s="62">
        <f t="shared" si="22"/>
        <v>4.8056875513837545</v>
      </c>
      <c r="F68" s="62">
        <f t="shared" si="22"/>
        <v>4.8077070880514636</v>
      </c>
      <c r="G68" s="62">
        <f t="shared" si="22"/>
        <v>4.7584017256927176</v>
      </c>
      <c r="H68" s="62">
        <f t="shared" si="22"/>
        <v>4.7911199035491592</v>
      </c>
      <c r="I68" s="62">
        <f t="shared" si="22"/>
        <v>4.909295188688497</v>
      </c>
      <c r="J68" s="62">
        <f t="shared" si="22"/>
        <v>4.8310223783771598</v>
      </c>
      <c r="K68" s="62">
        <f t="shared" si="22"/>
        <v>4.8432284533433494</v>
      </c>
      <c r="L68" s="62">
        <f t="shared" si="22"/>
        <v>4.7768171962397323</v>
      </c>
      <c r="M68" s="62">
        <f t="shared" si="22"/>
        <v>4.8445755326249724</v>
      </c>
      <c r="N68" s="62">
        <f t="shared" si="22"/>
        <v>4.7452730567673749</v>
      </c>
      <c r="O68" s="62">
        <f t="shared" si="22"/>
        <v>4.2760906396796585</v>
      </c>
      <c r="P68" s="62">
        <f t="shared" si="22"/>
        <v>4.662123007118856</v>
      </c>
      <c r="Q68" s="62">
        <f t="shared" si="22"/>
        <v>4.8970227113805231</v>
      </c>
      <c r="R68" s="62">
        <f t="shared" si="22"/>
        <v>4.9590687973071494</v>
      </c>
      <c r="S68" s="62">
        <f t="shared" si="22"/>
        <v>4.9944515978801505</v>
      </c>
      <c r="T68" s="62">
        <f t="shared" si="22"/>
        <v>5.1987064663485265</v>
      </c>
      <c r="U68" s="62">
        <f t="shared" si="22"/>
        <v>5.2490618310798052</v>
      </c>
      <c r="V68" s="62">
        <f t="shared" si="22"/>
        <v>5.1415765928633528</v>
      </c>
      <c r="W68" s="62">
        <f t="shared" si="22"/>
        <v>5.1992311736598129</v>
      </c>
      <c r="X68" s="62">
        <f t="shared" si="22"/>
        <v>5.0821642109622571</v>
      </c>
      <c r="Y68" s="62">
        <f t="shared" si="22"/>
        <v>4.6907893061737047</v>
      </c>
      <c r="Z68" s="62">
        <f t="shared" si="22"/>
        <v>0</v>
      </c>
      <c r="AA68" s="62">
        <f t="shared" si="22"/>
        <v>0</v>
      </c>
      <c r="AB68" s="62">
        <f t="shared" si="22"/>
        <v>0</v>
      </c>
      <c r="AC68" s="62">
        <f t="shared" si="22"/>
        <v>0</v>
      </c>
      <c r="AD68" s="62">
        <f t="shared" si="22"/>
        <v>0</v>
      </c>
      <c r="AE68" s="62">
        <f t="shared" si="22"/>
        <v>0</v>
      </c>
      <c r="AF68" s="62">
        <f t="shared" si="22"/>
        <v>0</v>
      </c>
      <c r="AG68" s="62">
        <f t="shared" si="22"/>
        <v>0</v>
      </c>
      <c r="AH68" s="62">
        <f t="shared" si="22"/>
        <v>0</v>
      </c>
      <c r="AI68" s="62">
        <f t="shared" si="22"/>
        <v>0</v>
      </c>
      <c r="AJ68" s="62">
        <f t="shared" si="22"/>
        <v>0</v>
      </c>
      <c r="AK68" s="62">
        <f t="shared" si="22"/>
        <v>0</v>
      </c>
      <c r="AL68" s="62">
        <f t="shared" si="22"/>
        <v>0</v>
      </c>
      <c r="AM68" s="62">
        <f t="shared" si="22"/>
        <v>0</v>
      </c>
      <c r="AN68" s="62">
        <f t="shared" si="22"/>
        <v>0</v>
      </c>
      <c r="AO68" s="62">
        <f t="shared" si="22"/>
        <v>0</v>
      </c>
      <c r="AP68" s="62">
        <f t="shared" si="22"/>
        <v>0</v>
      </c>
      <c r="AQ68" s="62">
        <f t="shared" si="22"/>
        <v>0</v>
      </c>
      <c r="AR68" s="62">
        <f t="shared" si="22"/>
        <v>0</v>
      </c>
      <c r="AS68" s="62">
        <f t="shared" si="22"/>
        <v>0</v>
      </c>
      <c r="AT68" s="62">
        <f t="shared" si="22"/>
        <v>0</v>
      </c>
      <c r="AU68" s="62">
        <f t="shared" si="22"/>
        <v>0</v>
      </c>
      <c r="AV68" s="62">
        <f t="shared" si="22"/>
        <v>0</v>
      </c>
      <c r="AW68" s="62">
        <f t="shared" si="22"/>
        <v>0</v>
      </c>
      <c r="AX68" s="62">
        <f t="shared" si="22"/>
        <v>0</v>
      </c>
      <c r="AY68" s="62">
        <f t="shared" si="22"/>
        <v>0</v>
      </c>
      <c r="AZ68" s="62">
        <f t="shared" si="22"/>
        <v>0</v>
      </c>
      <c r="BA68" s="62">
        <f t="shared" si="22"/>
        <v>0</v>
      </c>
      <c r="BB68" s="14"/>
    </row>
    <row r="69" spans="1:54" ht="15" thickTop="1" x14ac:dyDescent="0.2">
      <c r="A69" s="15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4" ht="15.75" thickBot="1" x14ac:dyDescent="0.3">
      <c r="A70" s="9" t="s">
        <v>17</v>
      </c>
    </row>
    <row r="71" spans="1:54" ht="15" thickBot="1" x14ac:dyDescent="0.25">
      <c r="A71" s="44" t="s">
        <v>18</v>
      </c>
      <c r="B71" s="45">
        <v>1</v>
      </c>
      <c r="C71" s="45">
        <v>2</v>
      </c>
      <c r="D71" s="45">
        <v>3</v>
      </c>
      <c r="E71" s="45">
        <v>4</v>
      </c>
      <c r="F71" s="45">
        <v>5</v>
      </c>
      <c r="G71" s="45">
        <v>6</v>
      </c>
      <c r="H71" s="45">
        <v>7</v>
      </c>
      <c r="I71" s="45">
        <v>8</v>
      </c>
      <c r="J71" s="46">
        <v>9</v>
      </c>
      <c r="K71" s="46">
        <v>10</v>
      </c>
      <c r="L71" s="46">
        <v>11</v>
      </c>
      <c r="M71" s="46">
        <v>12</v>
      </c>
      <c r="N71" s="46">
        <v>13</v>
      </c>
      <c r="O71" s="46">
        <v>14</v>
      </c>
      <c r="P71" s="46">
        <v>15</v>
      </c>
      <c r="Q71" s="46">
        <v>16</v>
      </c>
      <c r="R71" s="46">
        <v>17</v>
      </c>
      <c r="S71" s="46">
        <v>18</v>
      </c>
      <c r="T71" s="46">
        <v>19</v>
      </c>
      <c r="U71" s="46">
        <v>20</v>
      </c>
      <c r="V71" s="46">
        <v>21</v>
      </c>
      <c r="W71" s="46">
        <v>22</v>
      </c>
      <c r="X71" s="46">
        <v>23</v>
      </c>
      <c r="Y71" s="46">
        <v>24</v>
      </c>
      <c r="Z71" s="46">
        <v>25</v>
      </c>
      <c r="AA71" s="46">
        <v>26</v>
      </c>
      <c r="AB71" s="46">
        <v>27</v>
      </c>
      <c r="AC71" s="46">
        <v>28</v>
      </c>
      <c r="AD71" s="46">
        <v>29</v>
      </c>
      <c r="AE71" s="46">
        <v>30</v>
      </c>
      <c r="AF71" s="46">
        <v>31</v>
      </c>
      <c r="AG71" s="46">
        <v>32</v>
      </c>
      <c r="AH71" s="46">
        <v>33</v>
      </c>
      <c r="AI71" s="46">
        <v>34</v>
      </c>
      <c r="AJ71" s="46">
        <v>35</v>
      </c>
      <c r="AK71" s="46">
        <v>36</v>
      </c>
      <c r="AL71" s="46">
        <v>37</v>
      </c>
      <c r="AM71" s="46">
        <v>38</v>
      </c>
      <c r="AN71" s="46">
        <v>39</v>
      </c>
      <c r="AO71" s="46">
        <v>40</v>
      </c>
      <c r="AP71" s="46">
        <v>41</v>
      </c>
      <c r="AQ71" s="46">
        <v>42</v>
      </c>
      <c r="AR71" s="46">
        <v>43</v>
      </c>
      <c r="AS71" s="46">
        <v>44</v>
      </c>
      <c r="AT71" s="46">
        <v>45</v>
      </c>
      <c r="AU71" s="46">
        <v>46</v>
      </c>
      <c r="AV71" s="46">
        <v>47</v>
      </c>
      <c r="AW71" s="46">
        <v>48</v>
      </c>
      <c r="AX71" s="46">
        <v>49</v>
      </c>
      <c r="AY71" s="46">
        <v>50</v>
      </c>
      <c r="AZ71" s="46">
        <v>51</v>
      </c>
      <c r="BA71" s="47">
        <v>52</v>
      </c>
    </row>
    <row r="72" spans="1:54" x14ac:dyDescent="0.2">
      <c r="A72" s="42" t="s">
        <v>19</v>
      </c>
      <c r="B72" s="43">
        <f>AVERAGEA(B60:B67)</f>
        <v>4.5223770838954698</v>
      </c>
      <c r="C72" s="43">
        <f t="shared" ref="C72:BA72" si="23">AVERAGEA(C60:C67)</f>
        <v>4.55357382636182</v>
      </c>
      <c r="D72" s="43">
        <f t="shared" si="23"/>
        <v>4.555636028723768</v>
      </c>
      <c r="E72" s="43">
        <f t="shared" si="23"/>
        <v>4.5955622307371753</v>
      </c>
      <c r="F72" s="43">
        <f t="shared" si="23"/>
        <v>4.6453873893919626</v>
      </c>
      <c r="G72" s="43">
        <f t="shared" si="23"/>
        <v>4.6787800459368283</v>
      </c>
      <c r="H72" s="43">
        <f t="shared" si="23"/>
        <v>4.7308341238896707</v>
      </c>
      <c r="I72" s="43">
        <f t="shared" si="23"/>
        <v>4.8123791021886113</v>
      </c>
      <c r="J72" s="43">
        <f t="shared" si="23"/>
        <v>4.8001724130811203</v>
      </c>
      <c r="K72" s="43">
        <f t="shared" si="23"/>
        <v>4.8215666533275554</v>
      </c>
      <c r="L72" s="43">
        <f t="shared" si="23"/>
        <v>4.8122162519488816</v>
      </c>
      <c r="M72" s="43">
        <f t="shared" si="23"/>
        <v>4.7235461125131541</v>
      </c>
      <c r="N72" s="43">
        <f t="shared" si="23"/>
        <v>4.6001132978149197</v>
      </c>
      <c r="O72" s="43">
        <f t="shared" si="23"/>
        <v>4.7245958650806577</v>
      </c>
      <c r="P72" s="43">
        <f t="shared" si="23"/>
        <v>4.5154214772417101</v>
      </c>
      <c r="Q72" s="43">
        <f t="shared" si="23"/>
        <v>4.6764325194942291</v>
      </c>
      <c r="R72" s="43">
        <f t="shared" si="23"/>
        <v>4.6641677274181372</v>
      </c>
      <c r="S72" s="43">
        <f t="shared" si="23"/>
        <v>4.6520812386085586</v>
      </c>
      <c r="T72" s="43">
        <f t="shared" si="23"/>
        <v>4.6790920750297129</v>
      </c>
      <c r="U72" s="43">
        <f t="shared" si="23"/>
        <v>4.6646505424916009</v>
      </c>
      <c r="V72" s="43">
        <f t="shared" si="23"/>
        <v>4.5734109032963373</v>
      </c>
      <c r="W72" s="43">
        <f t="shared" si="23"/>
        <v>4.5006383074690817</v>
      </c>
      <c r="X72" s="43">
        <f t="shared" si="23"/>
        <v>4.4726890435912061</v>
      </c>
      <c r="Y72" s="43">
        <f t="shared" si="23"/>
        <v>4.44733880376105</v>
      </c>
      <c r="Z72" s="43">
        <f t="shared" si="23"/>
        <v>4.4145157142284672</v>
      </c>
      <c r="AA72" s="43">
        <f t="shared" si="23"/>
        <v>4.3245216258373187</v>
      </c>
      <c r="AB72" s="43">
        <f t="shared" si="23"/>
        <v>4.2461446802553775</v>
      </c>
      <c r="AC72" s="43">
        <f t="shared" si="23"/>
        <v>4.2077510882205047</v>
      </c>
      <c r="AD72" s="43">
        <f t="shared" si="23"/>
        <v>4.239346056233412</v>
      </c>
      <c r="AE72" s="43">
        <f t="shared" si="23"/>
        <v>4.1709974227761473</v>
      </c>
      <c r="AF72" s="43">
        <f t="shared" si="23"/>
        <v>4.1846778997436385</v>
      </c>
      <c r="AG72" s="43">
        <f t="shared" si="23"/>
        <v>4.1761533810649585</v>
      </c>
      <c r="AH72" s="43">
        <f t="shared" si="23"/>
        <v>4.1540321803399252</v>
      </c>
      <c r="AI72" s="43">
        <f t="shared" si="23"/>
        <v>4.2248426086781876</v>
      </c>
      <c r="AJ72" s="43">
        <f t="shared" si="23"/>
        <v>4.1724151834847341</v>
      </c>
      <c r="AK72" s="43">
        <f t="shared" si="23"/>
        <v>4.1758837209324469</v>
      </c>
      <c r="AL72" s="43">
        <f t="shared" si="23"/>
        <v>4.051060732258315</v>
      </c>
      <c r="AM72" s="43">
        <f t="shared" si="23"/>
        <v>4.1070530115759816</v>
      </c>
      <c r="AN72" s="43">
        <f t="shared" si="23"/>
        <v>4.125149460507501</v>
      </c>
      <c r="AO72" s="43">
        <f t="shared" si="23"/>
        <v>4.1882252579127863</v>
      </c>
      <c r="AP72" s="43">
        <f t="shared" si="23"/>
        <v>4.1928484354251774</v>
      </c>
      <c r="AQ72" s="43">
        <f t="shared" si="23"/>
        <v>4.2229772766381233</v>
      </c>
      <c r="AR72" s="43">
        <f t="shared" si="23"/>
        <v>4.250694900848953</v>
      </c>
      <c r="AS72" s="43">
        <f t="shared" si="23"/>
        <v>4.2618622436270588</v>
      </c>
      <c r="AT72" s="43">
        <f t="shared" si="23"/>
        <v>4.2335218117731621</v>
      </c>
      <c r="AU72" s="43">
        <f t="shared" si="23"/>
        <v>4.2508135101323479</v>
      </c>
      <c r="AV72" s="43">
        <f t="shared" si="23"/>
        <v>4.2033896611605552</v>
      </c>
      <c r="AW72" s="43">
        <f t="shared" si="23"/>
        <v>4.1757614108498604</v>
      </c>
      <c r="AX72" s="43">
        <f t="shared" si="23"/>
        <v>4.2052147370835717</v>
      </c>
      <c r="AY72" s="43">
        <f t="shared" si="23"/>
        <v>4.1588170918220539</v>
      </c>
      <c r="AZ72" s="43">
        <f t="shared" si="23"/>
        <v>4.0143649017685501</v>
      </c>
      <c r="BA72" s="43">
        <f t="shared" si="23"/>
        <v>3.7787463577605287</v>
      </c>
    </row>
    <row r="73" spans="1:54" x14ac:dyDescent="0.2">
      <c r="A73" s="23" t="s">
        <v>20</v>
      </c>
      <c r="B73" s="13">
        <f>STDEVA(B60:B67)</f>
        <v>0.34957982426662237</v>
      </c>
      <c r="C73" s="13">
        <f t="shared" ref="C73:BA73" si="24">STDEVA(C60:C67)</f>
        <v>0.33452915628372148</v>
      </c>
      <c r="D73" s="13">
        <f t="shared" si="24"/>
        <v>0.3297614828816966</v>
      </c>
      <c r="E73" s="13">
        <f t="shared" si="24"/>
        <v>0.34396100947245289</v>
      </c>
      <c r="F73" s="13">
        <f t="shared" si="24"/>
        <v>0.37131012828180071</v>
      </c>
      <c r="G73" s="13">
        <f t="shared" si="24"/>
        <v>0.359036011304872</v>
      </c>
      <c r="H73" s="13">
        <f t="shared" si="24"/>
        <v>0.33257971624822374</v>
      </c>
      <c r="I73" s="13">
        <f t="shared" si="24"/>
        <v>0.37575951026191801</v>
      </c>
      <c r="J73" s="13">
        <f t="shared" si="24"/>
        <v>0.30344766735956491</v>
      </c>
      <c r="K73" s="13">
        <f t="shared" si="24"/>
        <v>0.28446758682931039</v>
      </c>
      <c r="L73" s="13">
        <f t="shared" si="24"/>
        <v>0.30541611374437272</v>
      </c>
      <c r="M73" s="13">
        <f t="shared" si="24"/>
        <v>0.31919618516465303</v>
      </c>
      <c r="N73" s="13">
        <f t="shared" si="24"/>
        <v>0.46724499979379497</v>
      </c>
      <c r="O73" s="13">
        <f t="shared" si="24"/>
        <v>0.50640360020216513</v>
      </c>
      <c r="P73" s="13">
        <f t="shared" si="24"/>
        <v>0.5535022027409402</v>
      </c>
      <c r="Q73" s="13">
        <f t="shared" si="24"/>
        <v>0.50528550057681088</v>
      </c>
      <c r="R73" s="13">
        <f t="shared" si="24"/>
        <v>0.49810039605402218</v>
      </c>
      <c r="S73" s="13">
        <f t="shared" si="24"/>
        <v>0.52995184446512855</v>
      </c>
      <c r="T73" s="13">
        <f t="shared" si="24"/>
        <v>0.44429691489628109</v>
      </c>
      <c r="U73" s="13">
        <f t="shared" si="24"/>
        <v>0.44268989915539392</v>
      </c>
      <c r="V73" s="13">
        <f t="shared" si="24"/>
        <v>0.49534432146264923</v>
      </c>
      <c r="W73" s="13">
        <f t="shared" si="24"/>
        <v>0.56958821223100387</v>
      </c>
      <c r="X73" s="13">
        <f t="shared" si="24"/>
        <v>0.51103957620985629</v>
      </c>
      <c r="Y73" s="13">
        <f t="shared" si="24"/>
        <v>0.49082265033165268</v>
      </c>
      <c r="Z73" s="13">
        <f t="shared" si="24"/>
        <v>0.48042028505463508</v>
      </c>
      <c r="AA73" s="13">
        <f t="shared" si="24"/>
        <v>0.46466498986362331</v>
      </c>
      <c r="AB73" s="13">
        <f t="shared" si="24"/>
        <v>0.4612911292607495</v>
      </c>
      <c r="AC73" s="13">
        <f t="shared" si="24"/>
        <v>0.47011544019109919</v>
      </c>
      <c r="AD73" s="13">
        <f t="shared" si="24"/>
        <v>0.53250981033560063</v>
      </c>
      <c r="AE73" s="13">
        <f t="shared" si="24"/>
        <v>0.50111885582589222</v>
      </c>
      <c r="AF73" s="13">
        <f t="shared" si="24"/>
        <v>0.49549294168506725</v>
      </c>
      <c r="AG73" s="13">
        <f t="shared" si="24"/>
        <v>0.47327124923480124</v>
      </c>
      <c r="AH73" s="13">
        <f t="shared" si="24"/>
        <v>0.49158871763469647</v>
      </c>
      <c r="AI73" s="13">
        <f t="shared" si="24"/>
        <v>0.46767147206409027</v>
      </c>
      <c r="AJ73" s="13">
        <f t="shared" si="24"/>
        <v>0.55716219361040209</v>
      </c>
      <c r="AK73" s="13">
        <f t="shared" si="24"/>
        <v>0.55503423891815273</v>
      </c>
      <c r="AL73" s="13">
        <f t="shared" si="24"/>
        <v>0.56296313678800602</v>
      </c>
      <c r="AM73" s="13">
        <f t="shared" si="24"/>
        <v>0.65078262898177397</v>
      </c>
      <c r="AN73" s="13">
        <f t="shared" si="24"/>
        <v>0.53971785888165003</v>
      </c>
      <c r="AO73" s="13">
        <f t="shared" si="24"/>
        <v>0.50484572372007019</v>
      </c>
      <c r="AP73" s="13">
        <f t="shared" si="24"/>
        <v>0.50183095518506893</v>
      </c>
      <c r="AQ73" s="13">
        <f t="shared" si="24"/>
        <v>0.47574034944975419</v>
      </c>
      <c r="AR73" s="13">
        <f t="shared" si="24"/>
        <v>0.42219943044149316</v>
      </c>
      <c r="AS73" s="13">
        <f t="shared" si="24"/>
        <v>0.43675324441353969</v>
      </c>
      <c r="AT73" s="13">
        <f t="shared" si="24"/>
        <v>0.45448616529822017</v>
      </c>
      <c r="AU73" s="13">
        <f t="shared" si="24"/>
        <v>0.46405895113875595</v>
      </c>
      <c r="AV73" s="13">
        <f t="shared" si="24"/>
        <v>0.38469967439080188</v>
      </c>
      <c r="AW73" s="13">
        <f t="shared" si="24"/>
        <v>0.39956835222088871</v>
      </c>
      <c r="AX73" s="13">
        <f t="shared" si="24"/>
        <v>0.40250292965336171</v>
      </c>
      <c r="AY73" s="13">
        <f t="shared" si="24"/>
        <v>0.41578707460798908</v>
      </c>
      <c r="AZ73" s="13">
        <f t="shared" si="24"/>
        <v>0.41476375387733611</v>
      </c>
      <c r="BA73" s="13">
        <f t="shared" si="24"/>
        <v>0.67067314261499145</v>
      </c>
    </row>
    <row r="74" spans="1:54" x14ac:dyDescent="0.2">
      <c r="A74" s="23" t="s">
        <v>21</v>
      </c>
      <c r="B74" s="13">
        <f>B72-(2.36*B73/SQRT(8))</f>
        <v>4.2306925720156521</v>
      </c>
      <c r="C74" s="13">
        <f t="shared" ref="C74:BA74" si="25">C72-(2.36*C73/SQRT(8))</f>
        <v>4.2744473811646762</v>
      </c>
      <c r="D74" s="13">
        <f t="shared" si="25"/>
        <v>4.2804876634744282</v>
      </c>
      <c r="E74" s="13">
        <f t="shared" si="25"/>
        <v>4.3085659792683204</v>
      </c>
      <c r="F74" s="13">
        <f t="shared" si="25"/>
        <v>4.3355714160270189</v>
      </c>
      <c r="G74" s="13">
        <f t="shared" si="25"/>
        <v>4.3792054239618912</v>
      </c>
      <c r="H74" s="13">
        <f t="shared" si="25"/>
        <v>4.4533342641694951</v>
      </c>
      <c r="I74" s="13">
        <f t="shared" si="25"/>
        <v>4.4988506267827963</v>
      </c>
      <c r="J74" s="13">
        <f t="shared" si="25"/>
        <v>4.5469799271573983</v>
      </c>
      <c r="K74" s="13">
        <f t="shared" si="25"/>
        <v>4.5842108809113169</v>
      </c>
      <c r="L74" s="13">
        <f t="shared" si="25"/>
        <v>4.5573813219163819</v>
      </c>
      <c r="M74" s="13">
        <f t="shared" si="25"/>
        <v>4.4572132837837666</v>
      </c>
      <c r="N74" s="13">
        <f t="shared" si="25"/>
        <v>4.2102506105758746</v>
      </c>
      <c r="O74" s="13">
        <f t="shared" si="25"/>
        <v>4.3020597898107837</v>
      </c>
      <c r="P74" s="13">
        <f t="shared" si="25"/>
        <v>4.0535869873091341</v>
      </c>
      <c r="Q74" s="13">
        <f t="shared" si="25"/>
        <v>4.2548293709003691</v>
      </c>
      <c r="R74" s="13">
        <f t="shared" si="25"/>
        <v>4.2485597294595623</v>
      </c>
      <c r="S74" s="13">
        <f t="shared" si="25"/>
        <v>4.2098968379586976</v>
      </c>
      <c r="T74" s="13">
        <f t="shared" si="25"/>
        <v>4.3083769485972745</v>
      </c>
      <c r="U74" s="13">
        <f t="shared" si="25"/>
        <v>4.295276287498031</v>
      </c>
      <c r="V74" s="13">
        <f t="shared" si="25"/>
        <v>4.1601025353967209</v>
      </c>
      <c r="W74" s="13">
        <f t="shared" si="25"/>
        <v>4.0253818763931726</v>
      </c>
      <c r="X74" s="13">
        <f t="shared" si="25"/>
        <v>4.0462847748358337</v>
      </c>
      <c r="Y74" s="13">
        <f t="shared" si="25"/>
        <v>4.0378032549578808</v>
      </c>
      <c r="Z74" s="13">
        <f t="shared" si="25"/>
        <v>4.0136597533980538</v>
      </c>
      <c r="AA74" s="13">
        <f t="shared" si="25"/>
        <v>3.9368116627685139</v>
      </c>
      <c r="AB74" s="13">
        <f t="shared" si="25"/>
        <v>3.8612498192456357</v>
      </c>
      <c r="AC74" s="13">
        <f t="shared" si="25"/>
        <v>3.8154933456949474</v>
      </c>
      <c r="AD74" s="13">
        <f t="shared" si="25"/>
        <v>3.7950273246681467</v>
      </c>
      <c r="AE74" s="13">
        <f t="shared" si="25"/>
        <v>3.7528708642369271</v>
      </c>
      <c r="AF74" s="13">
        <f t="shared" si="25"/>
        <v>3.7712455252108521</v>
      </c>
      <c r="AG74" s="13">
        <f t="shared" si="25"/>
        <v>3.7812624756489819</v>
      </c>
      <c r="AH74" s="13">
        <f t="shared" si="25"/>
        <v>3.7438574357026595</v>
      </c>
      <c r="AI74" s="13">
        <f t="shared" si="25"/>
        <v>3.8346240789466521</v>
      </c>
      <c r="AJ74" s="13">
        <f t="shared" si="25"/>
        <v>3.7075268484039627</v>
      </c>
      <c r="AK74" s="13">
        <f t="shared" si="25"/>
        <v>3.7127709214593536</v>
      </c>
      <c r="AL74" s="13">
        <f t="shared" si="25"/>
        <v>3.5813321713929134</v>
      </c>
      <c r="AM74" s="13">
        <f t="shared" si="25"/>
        <v>3.5640490957389046</v>
      </c>
      <c r="AN74" s="13">
        <f t="shared" si="25"/>
        <v>3.6748164341351162</v>
      </c>
      <c r="AO74" s="13">
        <f t="shared" si="25"/>
        <v>3.766989052972106</v>
      </c>
      <c r="AP74" s="13">
        <f t="shared" si="25"/>
        <v>3.7741277111487697</v>
      </c>
      <c r="AQ74" s="13">
        <f t="shared" si="25"/>
        <v>3.8260261885657481</v>
      </c>
      <c r="AR74" s="13">
        <f t="shared" si="25"/>
        <v>3.8984176061205851</v>
      </c>
      <c r="AS74" s="13">
        <f t="shared" si="25"/>
        <v>3.8974414502476122</v>
      </c>
      <c r="AT74" s="13">
        <f t="shared" si="25"/>
        <v>3.8543049174365089</v>
      </c>
      <c r="AU74" s="13">
        <f t="shared" si="25"/>
        <v>3.8636092172921215</v>
      </c>
      <c r="AV74" s="13">
        <f t="shared" si="25"/>
        <v>3.8824016379518036</v>
      </c>
      <c r="AW74" s="13">
        <f t="shared" si="25"/>
        <v>3.8423671709944087</v>
      </c>
      <c r="AX74" s="13">
        <f t="shared" si="25"/>
        <v>3.8693719268972657</v>
      </c>
      <c r="AY74" s="13">
        <f t="shared" si="25"/>
        <v>3.8118901770397233</v>
      </c>
      <c r="AZ74" s="13">
        <f t="shared" si="25"/>
        <v>3.6682918314792281</v>
      </c>
      <c r="BA74" s="13">
        <f t="shared" si="25"/>
        <v>3.21914607577928</v>
      </c>
    </row>
    <row r="75" spans="1:54" ht="15" thickBot="1" x14ac:dyDescent="0.25">
      <c r="A75" s="23" t="s">
        <v>22</v>
      </c>
      <c r="B75" s="13">
        <f>B72+(2.36*B73/SQRT(8))</f>
        <v>4.8140615957752875</v>
      </c>
      <c r="C75" s="13">
        <f t="shared" ref="C75:BA75" si="26">C72+(2.36*C73/SQRT(8))</f>
        <v>4.8327002715589638</v>
      </c>
      <c r="D75" s="13">
        <f t="shared" si="26"/>
        <v>4.8307843939731079</v>
      </c>
      <c r="E75" s="13">
        <f t="shared" si="26"/>
        <v>4.8825584822060302</v>
      </c>
      <c r="F75" s="13">
        <f t="shared" si="26"/>
        <v>4.9552033627569063</v>
      </c>
      <c r="G75" s="13">
        <f t="shared" si="26"/>
        <v>4.9783546679117654</v>
      </c>
      <c r="H75" s="13">
        <f t="shared" si="26"/>
        <v>5.0083339836098464</v>
      </c>
      <c r="I75" s="13">
        <f t="shared" si="26"/>
        <v>5.1259075775944263</v>
      </c>
      <c r="J75" s="13">
        <f t="shared" si="26"/>
        <v>5.0533648990048423</v>
      </c>
      <c r="K75" s="13">
        <f t="shared" si="26"/>
        <v>5.0589224257437939</v>
      </c>
      <c r="L75" s="13">
        <f t="shared" si="26"/>
        <v>5.0670511819813813</v>
      </c>
      <c r="M75" s="13">
        <f t="shared" si="26"/>
        <v>4.9898789412425417</v>
      </c>
      <c r="N75" s="13">
        <f t="shared" si="26"/>
        <v>4.9899759850539649</v>
      </c>
      <c r="O75" s="13">
        <f t="shared" si="26"/>
        <v>5.1471319403505316</v>
      </c>
      <c r="P75" s="13">
        <f t="shared" si="26"/>
        <v>4.977255967174286</v>
      </c>
      <c r="Q75" s="13">
        <f t="shared" si="26"/>
        <v>5.0980356680880892</v>
      </c>
      <c r="R75" s="13">
        <f t="shared" si="26"/>
        <v>5.0797757253767122</v>
      </c>
      <c r="S75" s="13">
        <f t="shared" si="26"/>
        <v>5.0942656392584196</v>
      </c>
      <c r="T75" s="13">
        <f t="shared" si="26"/>
        <v>5.0498072014621513</v>
      </c>
      <c r="U75" s="13">
        <f t="shared" si="26"/>
        <v>5.0340247974851708</v>
      </c>
      <c r="V75" s="13">
        <f t="shared" si="26"/>
        <v>4.9867192711959536</v>
      </c>
      <c r="W75" s="13">
        <f t="shared" si="26"/>
        <v>4.9758947385449908</v>
      </c>
      <c r="X75" s="13">
        <f t="shared" si="26"/>
        <v>4.8990933123465785</v>
      </c>
      <c r="Y75" s="13">
        <f t="shared" si="26"/>
        <v>4.8568743525642191</v>
      </c>
      <c r="Z75" s="13">
        <f t="shared" si="26"/>
        <v>4.8153716750588806</v>
      </c>
      <c r="AA75" s="13">
        <f t="shared" si="26"/>
        <v>4.712231588906123</v>
      </c>
      <c r="AB75" s="13">
        <f t="shared" si="26"/>
        <v>4.6310395412651193</v>
      </c>
      <c r="AC75" s="13">
        <f t="shared" si="26"/>
        <v>4.600008830746062</v>
      </c>
      <c r="AD75" s="13">
        <f t="shared" si="26"/>
        <v>4.6836647877986772</v>
      </c>
      <c r="AE75" s="13">
        <f t="shared" si="26"/>
        <v>4.5891239813153675</v>
      </c>
      <c r="AF75" s="13">
        <f t="shared" si="26"/>
        <v>4.5981102742764248</v>
      </c>
      <c r="AG75" s="13">
        <f t="shared" si="26"/>
        <v>4.5710442864809355</v>
      </c>
      <c r="AH75" s="13">
        <f t="shared" si="26"/>
        <v>4.5642069249771904</v>
      </c>
      <c r="AI75" s="13">
        <f t="shared" si="26"/>
        <v>4.6150611384097235</v>
      </c>
      <c r="AJ75" s="13">
        <f t="shared" si="26"/>
        <v>4.6373035185655054</v>
      </c>
      <c r="AK75" s="13">
        <f t="shared" si="26"/>
        <v>4.6389965204055406</v>
      </c>
      <c r="AL75" s="13">
        <f t="shared" si="26"/>
        <v>4.520789293123717</v>
      </c>
      <c r="AM75" s="13">
        <f t="shared" si="26"/>
        <v>4.6500569274130585</v>
      </c>
      <c r="AN75" s="13">
        <f t="shared" si="26"/>
        <v>4.5754824868798858</v>
      </c>
      <c r="AO75" s="13">
        <f t="shared" si="26"/>
        <v>4.6094614628534671</v>
      </c>
      <c r="AP75" s="13">
        <f t="shared" si="26"/>
        <v>4.6115691597015855</v>
      </c>
      <c r="AQ75" s="13">
        <f t="shared" si="26"/>
        <v>4.6199283647104981</v>
      </c>
      <c r="AR75" s="13">
        <f t="shared" si="26"/>
        <v>4.6029721955773208</v>
      </c>
      <c r="AS75" s="13">
        <f t="shared" si="26"/>
        <v>4.6262830370065053</v>
      </c>
      <c r="AT75" s="13">
        <f t="shared" si="26"/>
        <v>4.6127387061098153</v>
      </c>
      <c r="AU75" s="13">
        <f t="shared" si="26"/>
        <v>4.6380178029725743</v>
      </c>
      <c r="AV75" s="13">
        <f t="shared" si="26"/>
        <v>4.5243776843693064</v>
      </c>
      <c r="AW75" s="13">
        <f t="shared" si="26"/>
        <v>4.5091556507053125</v>
      </c>
      <c r="AX75" s="13">
        <f t="shared" si="26"/>
        <v>4.5410575472698778</v>
      </c>
      <c r="AY75" s="13">
        <f t="shared" si="26"/>
        <v>4.5057440066043846</v>
      </c>
      <c r="AZ75" s="13">
        <f t="shared" si="26"/>
        <v>4.3604379720578716</v>
      </c>
      <c r="BA75" s="13">
        <f t="shared" si="26"/>
        <v>4.3383466397417774</v>
      </c>
    </row>
    <row r="76" spans="1:54" ht="15" thickTop="1" x14ac:dyDescent="0.2">
      <c r="A76" s="15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8"/>
    </row>
    <row r="77" spans="1:54" ht="15.75" thickBot="1" x14ac:dyDescent="0.3">
      <c r="A77" s="9" t="s">
        <v>23</v>
      </c>
    </row>
    <row r="78" spans="1:54" ht="15.75" thickTop="1" thickBot="1" x14ac:dyDescent="0.25">
      <c r="A78" s="18" t="s">
        <v>18</v>
      </c>
      <c r="B78" s="19">
        <v>1</v>
      </c>
      <c r="C78" s="20">
        <v>2</v>
      </c>
      <c r="D78" s="20">
        <v>3</v>
      </c>
      <c r="E78" s="20">
        <v>4</v>
      </c>
      <c r="F78" s="20">
        <v>5</v>
      </c>
      <c r="G78" s="20">
        <v>6</v>
      </c>
      <c r="H78" s="20">
        <v>7</v>
      </c>
      <c r="I78" s="20">
        <v>8</v>
      </c>
      <c r="J78" s="20">
        <v>9</v>
      </c>
      <c r="K78" s="20">
        <v>10</v>
      </c>
      <c r="L78" s="20">
        <v>11</v>
      </c>
      <c r="M78" s="20">
        <v>12</v>
      </c>
      <c r="N78" s="20">
        <v>13</v>
      </c>
      <c r="O78" s="20">
        <v>14</v>
      </c>
      <c r="P78" s="20">
        <v>15</v>
      </c>
      <c r="Q78" s="20">
        <v>16</v>
      </c>
      <c r="R78" s="20">
        <v>17</v>
      </c>
      <c r="S78" s="20">
        <v>18</v>
      </c>
      <c r="T78" s="20">
        <v>19</v>
      </c>
      <c r="U78" s="20">
        <v>20</v>
      </c>
      <c r="V78" s="20">
        <v>21</v>
      </c>
      <c r="W78" s="20">
        <v>22</v>
      </c>
      <c r="X78" s="20">
        <v>23</v>
      </c>
      <c r="Y78" s="20">
        <v>24</v>
      </c>
      <c r="Z78" s="20">
        <v>25</v>
      </c>
      <c r="AA78" s="20">
        <v>26</v>
      </c>
      <c r="AB78" s="20">
        <v>27</v>
      </c>
      <c r="AC78" s="20">
        <v>28</v>
      </c>
      <c r="AD78" s="20">
        <v>29</v>
      </c>
      <c r="AE78" s="20">
        <v>30</v>
      </c>
      <c r="AF78" s="20">
        <v>31</v>
      </c>
      <c r="AG78" s="20">
        <v>32</v>
      </c>
      <c r="AH78" s="20">
        <v>33</v>
      </c>
      <c r="AI78" s="20">
        <v>34</v>
      </c>
      <c r="AJ78" s="20">
        <v>35</v>
      </c>
      <c r="AK78" s="20">
        <v>36</v>
      </c>
      <c r="AL78" s="20">
        <v>37</v>
      </c>
      <c r="AM78" s="20">
        <v>38</v>
      </c>
      <c r="AN78" s="20">
        <v>39</v>
      </c>
      <c r="AO78" s="20">
        <v>40</v>
      </c>
      <c r="AP78" s="20">
        <v>41</v>
      </c>
      <c r="AQ78" s="20">
        <v>42</v>
      </c>
      <c r="AR78" s="20">
        <v>43</v>
      </c>
      <c r="AS78" s="20">
        <v>44</v>
      </c>
      <c r="AT78" s="20">
        <v>45</v>
      </c>
      <c r="AU78" s="20">
        <v>46</v>
      </c>
      <c r="AV78" s="20">
        <v>47</v>
      </c>
      <c r="AW78" s="20">
        <v>48</v>
      </c>
      <c r="AX78" s="20">
        <v>49</v>
      </c>
      <c r="AY78" s="20">
        <v>50</v>
      </c>
      <c r="AZ78" s="20">
        <v>51</v>
      </c>
      <c r="BA78" s="20">
        <v>52</v>
      </c>
      <c r="BB78" s="14"/>
    </row>
    <row r="79" spans="1:54" ht="15" thickTop="1" x14ac:dyDescent="0.2">
      <c r="A79" s="23" t="s">
        <v>24</v>
      </c>
      <c r="B79" s="13">
        <f t="shared" ref="B79" si="27">EXP(B74)-1</f>
        <v>67.764840289964638</v>
      </c>
      <c r="C79" s="13">
        <f t="shared" ref="C79:BA79" si="28">EXP(C74)-1</f>
        <v>70.840427964420115</v>
      </c>
      <c r="D79" s="13">
        <f t="shared" si="28"/>
        <v>71.275677622644181</v>
      </c>
      <c r="E79" s="13">
        <f t="shared" si="28"/>
        <v>73.333816239641067</v>
      </c>
      <c r="F79" s="13">
        <f t="shared" si="28"/>
        <v>75.368584657583298</v>
      </c>
      <c r="G79" s="13">
        <f t="shared" si="28"/>
        <v>78.774621213051546</v>
      </c>
      <c r="H79" s="13">
        <f t="shared" si="28"/>
        <v>84.912923353939775</v>
      </c>
      <c r="I79" s="13">
        <f t="shared" si="28"/>
        <v>88.913727456903246</v>
      </c>
      <c r="J79" s="13">
        <f t="shared" si="28"/>
        <v>93.347042677945225</v>
      </c>
      <c r="K79" s="13">
        <f t="shared" si="28"/>
        <v>96.925881462088569</v>
      </c>
      <c r="L79" s="13">
        <f t="shared" si="28"/>
        <v>94.333504911049985</v>
      </c>
      <c r="M79" s="13">
        <f t="shared" si="28"/>
        <v>85.246828462298112</v>
      </c>
      <c r="N79" s="13">
        <f t="shared" si="28"/>
        <v>66.373422186710016</v>
      </c>
      <c r="O79" s="13">
        <f t="shared" si="28"/>
        <v>72.85175623542851</v>
      </c>
      <c r="P79" s="13">
        <f t="shared" si="28"/>
        <v>56.603710688899099</v>
      </c>
      <c r="Q79" s="13">
        <f t="shared" si="28"/>
        <v>69.444796230744572</v>
      </c>
      <c r="R79" s="13">
        <f t="shared" si="28"/>
        <v>69.004514264269275</v>
      </c>
      <c r="S79" s="13">
        <f t="shared" si="28"/>
        <v>66.349591530380224</v>
      </c>
      <c r="T79" s="13">
        <f t="shared" si="28"/>
        <v>73.319766196462268</v>
      </c>
      <c r="U79" s="13">
        <f t="shared" si="28"/>
        <v>72.352478018235203</v>
      </c>
      <c r="V79" s="13">
        <f t="shared" si="28"/>
        <v>63.078092535744659</v>
      </c>
      <c r="W79" s="13">
        <f t="shared" si="28"/>
        <v>55.001690422362437</v>
      </c>
      <c r="X79" s="13">
        <f t="shared" si="28"/>
        <v>56.184608204184926</v>
      </c>
      <c r="Y79" s="13">
        <f t="shared" si="28"/>
        <v>55.701646831426046</v>
      </c>
      <c r="Z79" s="13">
        <f t="shared" si="28"/>
        <v>54.349064274282227</v>
      </c>
      <c r="AA79" s="13">
        <f t="shared" si="28"/>
        <v>50.254922529825102</v>
      </c>
      <c r="AB79" s="13">
        <f t="shared" si="28"/>
        <v>46.524711565526339</v>
      </c>
      <c r="AC79" s="13">
        <f t="shared" si="28"/>
        <v>44.399148333391466</v>
      </c>
      <c r="AD79" s="13">
        <f t="shared" si="28"/>
        <v>43.47945177518298</v>
      </c>
      <c r="AE79" s="13">
        <f t="shared" si="28"/>
        <v>41.643329647930024</v>
      </c>
      <c r="AF79" s="13">
        <f t="shared" si="28"/>
        <v>42.434129462691587</v>
      </c>
      <c r="AG79" s="13">
        <f t="shared" si="28"/>
        <v>42.871393353983265</v>
      </c>
      <c r="AH79" s="13">
        <f t="shared" si="28"/>
        <v>41.260694063432751</v>
      </c>
      <c r="AI79" s="13">
        <f t="shared" si="28"/>
        <v>45.276028264464358</v>
      </c>
      <c r="AJ79" s="13">
        <f t="shared" si="28"/>
        <v>39.752893707959487</v>
      </c>
      <c r="AK79" s="13">
        <f t="shared" si="28"/>
        <v>39.967166199034793</v>
      </c>
      <c r="AL79" s="13">
        <f t="shared" si="28"/>
        <v>34.921362398120536</v>
      </c>
      <c r="AM79" s="13">
        <f t="shared" si="28"/>
        <v>34.305864939690771</v>
      </c>
      <c r="AN79" s="13">
        <f t="shared" si="28"/>
        <v>38.441416094984746</v>
      </c>
      <c r="AO79" s="13">
        <f t="shared" si="28"/>
        <v>42.249646198897032</v>
      </c>
      <c r="AP79" s="13">
        <f t="shared" si="28"/>
        <v>42.559495276863572</v>
      </c>
      <c r="AQ79" s="13">
        <f t="shared" si="28"/>
        <v>44.879857602675024</v>
      </c>
      <c r="AR79" s="13">
        <f t="shared" si="28"/>
        <v>48.324336790960956</v>
      </c>
      <c r="AS79" s="13">
        <f t="shared" si="28"/>
        <v>48.276212042371384</v>
      </c>
      <c r="AT79" s="13">
        <f t="shared" si="28"/>
        <v>46.195800559509671</v>
      </c>
      <c r="AU79" s="13">
        <f t="shared" si="28"/>
        <v>46.636973660559697</v>
      </c>
      <c r="AV79" s="13">
        <f t="shared" si="28"/>
        <v>47.540652268075995</v>
      </c>
      <c r="AW79" s="13">
        <f t="shared" si="28"/>
        <v>45.635738649014307</v>
      </c>
      <c r="AX79" s="13">
        <f t="shared" si="28"/>
        <v>46.912284211717683</v>
      </c>
      <c r="AY79" s="13">
        <f t="shared" si="28"/>
        <v>44.23586189608897</v>
      </c>
      <c r="AZ79" s="13">
        <f t="shared" si="28"/>
        <v>38.184914223125752</v>
      </c>
      <c r="BA79" s="13">
        <f t="shared" si="28"/>
        <v>24.006757185803664</v>
      </c>
      <c r="BB79" s="14"/>
    </row>
    <row r="80" spans="1:54" x14ac:dyDescent="0.2">
      <c r="A80" s="23" t="s">
        <v>25</v>
      </c>
      <c r="B80" s="13">
        <f t="shared" ref="B80" si="29">EXP(B72)-1</f>
        <v>91.054158564651445</v>
      </c>
      <c r="C80" s="13">
        <f t="shared" ref="C80:BA80" si="30">EXP(C72)-1</f>
        <v>93.971213164686404</v>
      </c>
      <c r="D80" s="13">
        <f t="shared" si="30"/>
        <v>94.167265104699766</v>
      </c>
      <c r="E80" s="13">
        <f t="shared" si="30"/>
        <v>98.043805368264159</v>
      </c>
      <c r="F80" s="13">
        <f t="shared" si="30"/>
        <v>103.10368663884371</v>
      </c>
      <c r="G80" s="13">
        <f t="shared" si="30"/>
        <v>106.63867819732502</v>
      </c>
      <c r="H80" s="13">
        <f t="shared" si="30"/>
        <v>112.39010430818051</v>
      </c>
      <c r="I80" s="13">
        <f t="shared" si="30"/>
        <v>122.02395619101209</v>
      </c>
      <c r="J80" s="13">
        <f t="shared" si="30"/>
        <v>120.53136931033707</v>
      </c>
      <c r="K80" s="13">
        <f t="shared" si="30"/>
        <v>123.15945331139459</v>
      </c>
      <c r="L80" s="13">
        <f t="shared" si="30"/>
        <v>122.00392334147533</v>
      </c>
      <c r="M80" s="13">
        <f t="shared" si="30"/>
        <v>111.56671999961124</v>
      </c>
      <c r="N80" s="13">
        <f t="shared" si="30"/>
        <v>98.495587636048924</v>
      </c>
      <c r="O80" s="13">
        <f t="shared" si="30"/>
        <v>111.68494924781751</v>
      </c>
      <c r="P80" s="13">
        <f t="shared" si="30"/>
        <v>90.416087704305411</v>
      </c>
      <c r="Q80" s="13">
        <f t="shared" si="30"/>
        <v>106.38628991400162</v>
      </c>
      <c r="R80" s="13">
        <f t="shared" si="30"/>
        <v>105.07726327532301</v>
      </c>
      <c r="S80" s="13">
        <f t="shared" si="30"/>
        <v>103.80287855195745</v>
      </c>
      <c r="T80" s="13">
        <f t="shared" si="30"/>
        <v>106.6722698369541</v>
      </c>
      <c r="U80" s="13">
        <f t="shared" si="30"/>
        <v>105.12849134283054</v>
      </c>
      <c r="V80" s="13">
        <f t="shared" si="30"/>
        <v>95.873974643887678</v>
      </c>
      <c r="W80" s="13">
        <f t="shared" si="30"/>
        <v>89.074608249807739</v>
      </c>
      <c r="X80" s="13">
        <f t="shared" si="30"/>
        <v>86.591945169184214</v>
      </c>
      <c r="Y80" s="13">
        <f t="shared" si="30"/>
        <v>84.39937683561493</v>
      </c>
      <c r="Z80" s="13">
        <f t="shared" si="30"/>
        <v>81.641808961226317</v>
      </c>
      <c r="AA80" s="13">
        <f t="shared" si="30"/>
        <v>74.529372915681677</v>
      </c>
      <c r="AB80" s="13">
        <f t="shared" si="30"/>
        <v>68.83565390291929</v>
      </c>
      <c r="AC80" s="13">
        <f t="shared" si="30"/>
        <v>66.205231098055634</v>
      </c>
      <c r="AD80" s="13">
        <f t="shared" si="30"/>
        <v>68.362477844330371</v>
      </c>
      <c r="AE80" s="13">
        <f t="shared" si="30"/>
        <v>63.780032975163806</v>
      </c>
      <c r="AF80" s="13">
        <f t="shared" si="30"/>
        <v>64.672344430688824</v>
      </c>
      <c r="AG80" s="13">
        <f t="shared" si="30"/>
        <v>64.114898658042051</v>
      </c>
      <c r="AH80" s="13">
        <f t="shared" si="30"/>
        <v>62.690293990957613</v>
      </c>
      <c r="AI80" s="13">
        <f t="shared" si="30"/>
        <v>67.363742841909485</v>
      </c>
      <c r="AJ80" s="13">
        <f t="shared" si="30"/>
        <v>63.871940696800337</v>
      </c>
      <c r="AK80" s="13">
        <f t="shared" si="30"/>
        <v>64.097342133095253</v>
      </c>
      <c r="AL80" s="13">
        <f t="shared" si="30"/>
        <v>56.45837268155806</v>
      </c>
      <c r="AM80" s="13">
        <f t="shared" si="30"/>
        <v>59.767372691898856</v>
      </c>
      <c r="AN80" s="13">
        <f t="shared" si="30"/>
        <v>60.877056735586123</v>
      </c>
      <c r="AO80" s="13">
        <f t="shared" si="30"/>
        <v>64.905721449399238</v>
      </c>
      <c r="AP80" s="13">
        <f t="shared" si="30"/>
        <v>65.211120712283304</v>
      </c>
      <c r="AQ80" s="13">
        <f t="shared" si="30"/>
        <v>67.236340622669459</v>
      </c>
      <c r="AR80" s="13">
        <f t="shared" si="30"/>
        <v>69.154145587667983</v>
      </c>
      <c r="AS80" s="13">
        <f t="shared" si="30"/>
        <v>69.941971753737107</v>
      </c>
      <c r="AT80" s="13">
        <f t="shared" si="30"/>
        <v>67.959667987205535</v>
      </c>
      <c r="AU80" s="13">
        <f t="shared" si="30"/>
        <v>69.162467014092769</v>
      </c>
      <c r="AV80" s="13">
        <f t="shared" si="30"/>
        <v>65.912758646824528</v>
      </c>
      <c r="AW80" s="13">
        <f t="shared" si="30"/>
        <v>64.089380558703127</v>
      </c>
      <c r="AX80" s="13">
        <f t="shared" si="30"/>
        <v>66.034991019324821</v>
      </c>
      <c r="AY80" s="13">
        <f t="shared" si="30"/>
        <v>62.995776680945646</v>
      </c>
      <c r="AZ80" s="13">
        <f t="shared" si="30"/>
        <v>54.388107340723273</v>
      </c>
      <c r="BA80" s="13">
        <f t="shared" si="30"/>
        <v>42.761146511563126</v>
      </c>
      <c r="BB80" s="14"/>
    </row>
    <row r="81" spans="1:54" x14ac:dyDescent="0.2">
      <c r="A81" s="23" t="s">
        <v>26</v>
      </c>
      <c r="B81" s="13">
        <f t="shared" ref="B81" si="31">EXP(B75)-1</f>
        <v>122.2311174331726</v>
      </c>
      <c r="C81" s="13">
        <f t="shared" ref="C81:BA81" si="32">EXP(C75)-1</f>
        <v>124.54952114760985</v>
      </c>
      <c r="D81" s="13">
        <f t="shared" si="32"/>
        <v>124.30921390726168</v>
      </c>
      <c r="E81" s="13">
        <f t="shared" si="32"/>
        <v>130.96786978085009</v>
      </c>
      <c r="F81" s="13">
        <f t="shared" si="32"/>
        <v>140.91146294502408</v>
      </c>
      <c r="G81" s="13">
        <f t="shared" si="32"/>
        <v>144.23522478564584</v>
      </c>
      <c r="H81" s="13">
        <f t="shared" si="32"/>
        <v>148.65520032476519</v>
      </c>
      <c r="I81" s="13">
        <f t="shared" si="32"/>
        <v>167.32684201800447</v>
      </c>
      <c r="J81" s="13">
        <f t="shared" si="32"/>
        <v>155.54834859914669</v>
      </c>
      <c r="K81" s="13">
        <f t="shared" si="32"/>
        <v>156.42079230149614</v>
      </c>
      <c r="L81" s="13">
        <f t="shared" si="32"/>
        <v>157.70564259136816</v>
      </c>
      <c r="M81" s="13">
        <f t="shared" si="32"/>
        <v>145.91863663149061</v>
      </c>
      <c r="N81" s="13">
        <f t="shared" si="32"/>
        <v>145.93289486778403</v>
      </c>
      <c r="O81" s="13">
        <f t="shared" si="32"/>
        <v>170.93765503022277</v>
      </c>
      <c r="P81" s="13">
        <f t="shared" si="32"/>
        <v>144.07574236483572</v>
      </c>
      <c r="Q81" s="13">
        <f t="shared" si="32"/>
        <v>162.70003007349345</v>
      </c>
      <c r="R81" s="13">
        <f t="shared" si="32"/>
        <v>159.73800243087288</v>
      </c>
      <c r="S81" s="13">
        <f t="shared" si="32"/>
        <v>162.08403812399982</v>
      </c>
      <c r="T81" s="13">
        <f t="shared" si="32"/>
        <v>154.99238648296119</v>
      </c>
      <c r="U81" s="13">
        <f t="shared" si="32"/>
        <v>152.54977744453632</v>
      </c>
      <c r="V81" s="13">
        <f t="shared" si="32"/>
        <v>145.45515482642688</v>
      </c>
      <c r="W81" s="13">
        <f t="shared" si="32"/>
        <v>143.87839545851458</v>
      </c>
      <c r="X81" s="13">
        <f t="shared" si="32"/>
        <v>133.16807598167458</v>
      </c>
      <c r="Y81" s="13">
        <f t="shared" si="32"/>
        <v>127.62154754682183</v>
      </c>
      <c r="Z81" s="13">
        <f t="shared" si="32"/>
        <v>122.39266576467148</v>
      </c>
      <c r="AA81" s="13">
        <f t="shared" si="32"/>
        <v>110.30025939882292</v>
      </c>
      <c r="AB81" s="13">
        <f t="shared" si="32"/>
        <v>101.62068712029885</v>
      </c>
      <c r="AC81" s="13">
        <f t="shared" si="32"/>
        <v>98.485194166541405</v>
      </c>
      <c r="AD81" s="13">
        <f t="shared" si="32"/>
        <v>107.16575161543632</v>
      </c>
      <c r="AE81" s="13">
        <f t="shared" si="32"/>
        <v>97.408184982501993</v>
      </c>
      <c r="AF81" s="13">
        <f t="shared" si="32"/>
        <v>98.296495092128424</v>
      </c>
      <c r="AG81" s="13">
        <f t="shared" si="32"/>
        <v>95.644982142153111</v>
      </c>
      <c r="AH81" s="13">
        <f t="shared" si="32"/>
        <v>94.986439374751512</v>
      </c>
      <c r="AI81" s="13">
        <f t="shared" si="32"/>
        <v>99.994002956464158</v>
      </c>
      <c r="AJ81" s="13">
        <f t="shared" si="32"/>
        <v>102.26551827035631</v>
      </c>
      <c r="AK81" s="13">
        <f t="shared" si="32"/>
        <v>102.44049505901879</v>
      </c>
      <c r="AL81" s="13">
        <f t="shared" si="32"/>
        <v>90.908111797718377</v>
      </c>
      <c r="AM81" s="13">
        <f t="shared" si="32"/>
        <v>103.59093949925695</v>
      </c>
      <c r="AN81" s="13">
        <f t="shared" si="32"/>
        <v>96.074865188367284</v>
      </c>
      <c r="AO81" s="13">
        <f t="shared" si="32"/>
        <v>99.430049757877015</v>
      </c>
      <c r="AP81" s="13">
        <f t="shared" si="32"/>
        <v>99.641949088538865</v>
      </c>
      <c r="AQ81" s="13">
        <f t="shared" si="32"/>
        <v>100.48676183557922</v>
      </c>
      <c r="AR81" s="13">
        <f t="shared" si="32"/>
        <v>98.780442340131657</v>
      </c>
      <c r="AS81" s="13">
        <f t="shared" si="32"/>
        <v>101.13373040891388</v>
      </c>
      <c r="AT81" s="13">
        <f t="shared" si="32"/>
        <v>99.759723376435616</v>
      </c>
      <c r="AU81" s="13">
        <f t="shared" si="32"/>
        <v>102.33930556926603</v>
      </c>
      <c r="AV81" s="13">
        <f t="shared" si="32"/>
        <v>91.238506499691411</v>
      </c>
      <c r="AW81" s="13">
        <f t="shared" si="32"/>
        <v>89.845081138330542</v>
      </c>
      <c r="AX81" s="13">
        <f t="shared" si="32"/>
        <v>92.789934980014124</v>
      </c>
      <c r="AY81" s="13">
        <f t="shared" si="32"/>
        <v>89.535678139727324</v>
      </c>
      <c r="AZ81" s="13">
        <f t="shared" si="32"/>
        <v>77.291416368009664</v>
      </c>
      <c r="BA81" s="13">
        <f t="shared" si="32"/>
        <v>75.580818927360198</v>
      </c>
      <c r="BB81" s="14"/>
    </row>
    <row r="82" spans="1:54" x14ac:dyDescent="0.2">
      <c r="A82" s="65" t="s">
        <v>27</v>
      </c>
      <c r="B82" s="67">
        <f>B79*$BB$43/100000</f>
        <v>3565.9383669485915</v>
      </c>
      <c r="C82" s="67">
        <f t="shared" ref="C82:BA82" si="33">C79*$BB$43/100000</f>
        <v>3727.7827104507064</v>
      </c>
      <c r="D82" s="67">
        <f t="shared" si="33"/>
        <v>3750.6865267781877</v>
      </c>
      <c r="E82" s="67">
        <f t="shared" si="33"/>
        <v>3858.9904116164525</v>
      </c>
      <c r="F82" s="67">
        <f t="shared" si="33"/>
        <v>3966.0645039975125</v>
      </c>
      <c r="G82" s="67">
        <f t="shared" si="33"/>
        <v>4145.297811128502</v>
      </c>
      <c r="H82" s="67">
        <f t="shared" si="33"/>
        <v>4468.309080961857</v>
      </c>
      <c r="I82" s="67">
        <f t="shared" si="33"/>
        <v>4678.8403946690269</v>
      </c>
      <c r="J82" s="67">
        <f t="shared" si="33"/>
        <v>4912.1314165595031</v>
      </c>
      <c r="K82" s="67">
        <f t="shared" si="33"/>
        <v>5100.4579657683907</v>
      </c>
      <c r="L82" s="67">
        <f t="shared" si="33"/>
        <v>4964.0412788055</v>
      </c>
      <c r="M82" s="67">
        <f t="shared" si="33"/>
        <v>4485.8799190501668</v>
      </c>
      <c r="N82" s="67">
        <f t="shared" si="33"/>
        <v>3492.7188156646012</v>
      </c>
      <c r="O82" s="67">
        <f t="shared" si="33"/>
        <v>3833.6233295597781</v>
      </c>
      <c r="P82" s="67">
        <f t="shared" si="33"/>
        <v>2978.6146147989207</v>
      </c>
      <c r="Q82" s="67">
        <f t="shared" si="33"/>
        <v>3654.3414284532987</v>
      </c>
      <c r="R82" s="67">
        <f t="shared" si="33"/>
        <v>3631.1728007429438</v>
      </c>
      <c r="S82" s="67">
        <f t="shared" si="33"/>
        <v>3491.4647929095509</v>
      </c>
      <c r="T82" s="67">
        <f t="shared" si="33"/>
        <v>3858.2510667317865</v>
      </c>
      <c r="U82" s="67">
        <f t="shared" si="33"/>
        <v>3807.3501863950778</v>
      </c>
      <c r="V82" s="67">
        <f t="shared" si="33"/>
        <v>3319.3111549390892</v>
      </c>
      <c r="W82" s="67">
        <f t="shared" si="33"/>
        <v>2894.3127038281618</v>
      </c>
      <c r="X82" s="67">
        <f t="shared" si="33"/>
        <v>2956.5604990726702</v>
      </c>
      <c r="Y82" s="67">
        <f t="shared" si="33"/>
        <v>2931.1459849750095</v>
      </c>
      <c r="Z82" s="67">
        <f t="shared" si="33"/>
        <v>2859.9700475073482</v>
      </c>
      <c r="AA82" s="67">
        <f t="shared" si="33"/>
        <v>2644.5270970950892</v>
      </c>
      <c r="AB82" s="67">
        <f t="shared" si="33"/>
        <v>2448.2350031790183</v>
      </c>
      <c r="AC82" s="67">
        <f t="shared" si="33"/>
        <v>2336.3830833868087</v>
      </c>
      <c r="AD82" s="67">
        <f t="shared" si="33"/>
        <v>2287.9865811766226</v>
      </c>
      <c r="AE82" s="67">
        <f t="shared" si="33"/>
        <v>2191.3657035657857</v>
      </c>
      <c r="AF82" s="67">
        <f t="shared" si="33"/>
        <v>2232.9793691181226</v>
      </c>
      <c r="AG82" s="67">
        <f t="shared" si="33"/>
        <v>2255.9891789216458</v>
      </c>
      <c r="AH82" s="67">
        <f t="shared" si="33"/>
        <v>2171.230558179474</v>
      </c>
      <c r="AI82" s="67">
        <f t="shared" si="33"/>
        <v>2382.5264783397097</v>
      </c>
      <c r="AJ82" s="67">
        <f t="shared" si="33"/>
        <v>2091.8867109236712</v>
      </c>
      <c r="AK82" s="67">
        <f t="shared" si="33"/>
        <v>2103.1622115171585</v>
      </c>
      <c r="AL82" s="67">
        <f t="shared" si="33"/>
        <v>1837.6406624544984</v>
      </c>
      <c r="AM82" s="67">
        <f t="shared" si="33"/>
        <v>1805.2518013226427</v>
      </c>
      <c r="AN82" s="67">
        <f t="shared" si="33"/>
        <v>2022.8738081043109</v>
      </c>
      <c r="AO82" s="67">
        <f t="shared" si="33"/>
        <v>2223.271444689909</v>
      </c>
      <c r="AP82" s="67">
        <f t="shared" si="33"/>
        <v>2239.5764003329341</v>
      </c>
      <c r="AQ82" s="67">
        <f t="shared" si="33"/>
        <v>2361.6790867323657</v>
      </c>
      <c r="AR82" s="67">
        <f t="shared" si="33"/>
        <v>2542.9353316981451</v>
      </c>
      <c r="AS82" s="67">
        <f t="shared" si="33"/>
        <v>2540.4028991466776</v>
      </c>
      <c r="AT82" s="67">
        <f t="shared" si="33"/>
        <v>2430.9269659926576</v>
      </c>
      <c r="AU82" s="67">
        <f t="shared" si="33"/>
        <v>2454.1424872093876</v>
      </c>
      <c r="AV82" s="67">
        <f t="shared" si="33"/>
        <v>2501.6960888137619</v>
      </c>
      <c r="AW82" s="67">
        <f t="shared" si="33"/>
        <v>2401.455248123093</v>
      </c>
      <c r="AX82" s="67">
        <f t="shared" si="33"/>
        <v>2468.6299478600608</v>
      </c>
      <c r="AY82" s="67">
        <f t="shared" si="33"/>
        <v>2327.7905836614677</v>
      </c>
      <c r="AZ82" s="67">
        <f t="shared" si="33"/>
        <v>2009.3761024778792</v>
      </c>
      <c r="BA82" s="67">
        <f t="shared" si="33"/>
        <v>1263.2895783206568</v>
      </c>
      <c r="BB82" s="14"/>
    </row>
    <row r="83" spans="1:54" x14ac:dyDescent="0.2">
      <c r="A83" s="65" t="s">
        <v>28</v>
      </c>
      <c r="B83" s="66">
        <f>B80*$BB$43/100000</f>
        <v>4791.4746955287292</v>
      </c>
      <c r="C83" s="66">
        <f t="shared" ref="C83:BA83" si="34">C80*$BB$43/100000</f>
        <v>4944.9766719554191</v>
      </c>
      <c r="D83" s="66">
        <f t="shared" si="34"/>
        <v>4955.2933661557872</v>
      </c>
      <c r="E83" s="66">
        <f t="shared" si="34"/>
        <v>5159.2856370401387</v>
      </c>
      <c r="F83" s="66">
        <f t="shared" si="34"/>
        <v>5425.5479742308935</v>
      </c>
      <c r="G83" s="66">
        <f t="shared" si="34"/>
        <v>5611.5671837691871</v>
      </c>
      <c r="H83" s="66">
        <f t="shared" si="34"/>
        <v>5914.2201664311515</v>
      </c>
      <c r="I83" s="66">
        <f t="shared" si="34"/>
        <v>6421.1751286724857</v>
      </c>
      <c r="J83" s="66">
        <f t="shared" si="34"/>
        <v>6342.6318486908849</v>
      </c>
      <c r="K83" s="66">
        <f t="shared" si="34"/>
        <v>6480.9275420155336</v>
      </c>
      <c r="L83" s="66">
        <f t="shared" si="34"/>
        <v>6420.1209550559497</v>
      </c>
      <c r="M83" s="66">
        <f t="shared" si="34"/>
        <v>5870.8918314995417</v>
      </c>
      <c r="N83" s="66">
        <f t="shared" si="34"/>
        <v>5183.059436481075</v>
      </c>
      <c r="O83" s="66">
        <f t="shared" si="34"/>
        <v>5877.1133205559645</v>
      </c>
      <c r="P83" s="66">
        <f t="shared" si="34"/>
        <v>4757.8979711978855</v>
      </c>
      <c r="Q83" s="66">
        <f t="shared" si="34"/>
        <v>5598.2859444270716</v>
      </c>
      <c r="R83" s="66">
        <f t="shared" si="34"/>
        <v>5529.4020173898662</v>
      </c>
      <c r="S83" s="66">
        <f t="shared" si="34"/>
        <v>5462.3410258807435</v>
      </c>
      <c r="T83" s="66">
        <f t="shared" si="34"/>
        <v>5613.3348514276577</v>
      </c>
      <c r="U83" s="66">
        <f t="shared" si="34"/>
        <v>5532.0977535652646</v>
      </c>
      <c r="V83" s="66">
        <f t="shared" si="34"/>
        <v>5045.1042622043187</v>
      </c>
      <c r="W83" s="66">
        <f t="shared" si="34"/>
        <v>4687.3063039734452</v>
      </c>
      <c r="X83" s="66">
        <f t="shared" si="34"/>
        <v>4556.6629866791036</v>
      </c>
      <c r="Y83" s="66">
        <f t="shared" si="34"/>
        <v>4441.2851076879379</v>
      </c>
      <c r="Z83" s="66">
        <f t="shared" si="34"/>
        <v>4296.1756816098914</v>
      </c>
      <c r="AA83" s="66">
        <f t="shared" si="34"/>
        <v>3921.9032939122303</v>
      </c>
      <c r="AB83" s="66">
        <f t="shared" si="34"/>
        <v>3622.2869885928949</v>
      </c>
      <c r="AC83" s="66">
        <f t="shared" si="34"/>
        <v>3483.8682221496583</v>
      </c>
      <c r="AD83" s="66">
        <f t="shared" si="34"/>
        <v>3597.3873997438141</v>
      </c>
      <c r="AE83" s="66">
        <f t="shared" si="34"/>
        <v>3356.2488402273138</v>
      </c>
      <c r="AF83" s="66">
        <f t="shared" si="34"/>
        <v>3403.204276717815</v>
      </c>
      <c r="AG83" s="66">
        <f t="shared" si="34"/>
        <v>3373.8702259081529</v>
      </c>
      <c r="AH83" s="66">
        <f t="shared" si="34"/>
        <v>3298.9043229656691</v>
      </c>
      <c r="AI83" s="66">
        <f t="shared" si="34"/>
        <v>3544.8317167626715</v>
      </c>
      <c r="AJ83" s="66">
        <f t="shared" si="34"/>
        <v>3361.0852313322011</v>
      </c>
      <c r="AK83" s="66">
        <f t="shared" si="34"/>
        <v>3372.9463620632714</v>
      </c>
      <c r="AL83" s="66">
        <f t="shared" si="34"/>
        <v>2970.9666018421185</v>
      </c>
      <c r="AM83" s="66">
        <f t="shared" si="34"/>
        <v>3145.0936276362745</v>
      </c>
      <c r="AN83" s="66">
        <f t="shared" si="34"/>
        <v>3203.4876988041965</v>
      </c>
      <c r="AO83" s="66">
        <f t="shared" si="34"/>
        <v>3415.4851005406495</v>
      </c>
      <c r="AP83" s="66">
        <f t="shared" si="34"/>
        <v>3431.5558969019503</v>
      </c>
      <c r="AQ83" s="66">
        <f t="shared" si="34"/>
        <v>3538.1275253312679</v>
      </c>
      <c r="AR83" s="66">
        <f t="shared" si="34"/>
        <v>3639.0467376506613</v>
      </c>
      <c r="AS83" s="66">
        <f t="shared" si="34"/>
        <v>3680.5039231180926</v>
      </c>
      <c r="AT83" s="66">
        <f t="shared" si="34"/>
        <v>3576.1906387397266</v>
      </c>
      <c r="AU83" s="66">
        <f t="shared" si="34"/>
        <v>3639.4846298323437</v>
      </c>
      <c r="AV83" s="66">
        <f t="shared" si="34"/>
        <v>3468.4776637028622</v>
      </c>
      <c r="AW83" s="66">
        <f t="shared" si="34"/>
        <v>3372.5274061052155</v>
      </c>
      <c r="AX83" s="66">
        <f t="shared" si="34"/>
        <v>3474.9098061666655</v>
      </c>
      <c r="AY83" s="66">
        <f t="shared" si="34"/>
        <v>3314.9795094488918</v>
      </c>
      <c r="AZ83" s="66">
        <f t="shared" si="34"/>
        <v>2862.0245815103754</v>
      </c>
      <c r="BA83" s="66">
        <f t="shared" si="34"/>
        <v>2250.1877420181027</v>
      </c>
      <c r="BB83" s="14"/>
    </row>
    <row r="84" spans="1:54" ht="15" thickBot="1" x14ac:dyDescent="0.25">
      <c r="A84" s="64" t="s">
        <v>29</v>
      </c>
      <c r="B84" s="68">
        <f>B81*$BB$43/100000</f>
        <v>6432.0764193477662</v>
      </c>
      <c r="C84" s="68">
        <f t="shared" ref="C84:BA84" si="35">C81*$BB$43/100000</f>
        <v>6554.0760392098127</v>
      </c>
      <c r="D84" s="68">
        <f t="shared" si="35"/>
        <v>6541.4305315314004</v>
      </c>
      <c r="E84" s="68">
        <f t="shared" si="35"/>
        <v>6891.8239855753382</v>
      </c>
      <c r="F84" s="68">
        <f t="shared" si="35"/>
        <v>7415.078230958793</v>
      </c>
      <c r="G84" s="68">
        <f t="shared" si="35"/>
        <v>7589.9820574764517</v>
      </c>
      <c r="H84" s="68">
        <f t="shared" si="35"/>
        <v>7822.5711152898757</v>
      </c>
      <c r="I84" s="68">
        <f t="shared" si="35"/>
        <v>8805.1149123819359</v>
      </c>
      <c r="J84" s="68">
        <f t="shared" si="35"/>
        <v>8185.3040870714476</v>
      </c>
      <c r="K84" s="68">
        <f t="shared" si="35"/>
        <v>8231.2140376874049</v>
      </c>
      <c r="L84" s="68">
        <f t="shared" si="35"/>
        <v>8298.8257508536226</v>
      </c>
      <c r="M84" s="68">
        <f t="shared" si="35"/>
        <v>7678.5669764814565</v>
      </c>
      <c r="N84" s="68">
        <f t="shared" si="35"/>
        <v>7679.317276956248</v>
      </c>
      <c r="O84" s="68">
        <f t="shared" si="35"/>
        <v>8995.1240174141403</v>
      </c>
      <c r="P84" s="68">
        <f t="shared" si="35"/>
        <v>7581.5897336579765</v>
      </c>
      <c r="Q84" s="68">
        <f t="shared" si="35"/>
        <v>8561.6416575348903</v>
      </c>
      <c r="R84" s="68">
        <f t="shared" si="35"/>
        <v>8405.7730984180016</v>
      </c>
      <c r="S84" s="68">
        <f t="shared" si="35"/>
        <v>8529.2267751706495</v>
      </c>
      <c r="T84" s="68">
        <f t="shared" si="35"/>
        <v>8156.0481096030044</v>
      </c>
      <c r="U84" s="68">
        <f t="shared" si="35"/>
        <v>8027.5125261307512</v>
      </c>
      <c r="V84" s="68">
        <f t="shared" si="35"/>
        <v>7654.1775210649421</v>
      </c>
      <c r="W84" s="68">
        <f t="shared" si="35"/>
        <v>7571.2048954168185</v>
      </c>
      <c r="X84" s="68">
        <f t="shared" si="35"/>
        <v>7007.6037863266756</v>
      </c>
      <c r="Y84" s="68">
        <f t="shared" si="35"/>
        <v>6715.7329803957455</v>
      </c>
      <c r="Z84" s="68">
        <f t="shared" si="35"/>
        <v>6440.5774560349837</v>
      </c>
      <c r="AA84" s="68">
        <f t="shared" si="35"/>
        <v>5804.2478251497087</v>
      </c>
      <c r="AB84" s="68">
        <f t="shared" si="35"/>
        <v>5347.5092028161462</v>
      </c>
      <c r="AC84" s="68">
        <f t="shared" si="35"/>
        <v>5182.5125087302831</v>
      </c>
      <c r="AD84" s="68">
        <f t="shared" si="35"/>
        <v>5639.3029729453947</v>
      </c>
      <c r="AE84" s="68">
        <f t="shared" si="35"/>
        <v>5125.8378621954653</v>
      </c>
      <c r="AF84" s="68">
        <f t="shared" si="35"/>
        <v>5172.5827388617554</v>
      </c>
      <c r="AG84" s="68">
        <f t="shared" si="35"/>
        <v>5033.0541615299162</v>
      </c>
      <c r="AH84" s="68">
        <f t="shared" si="35"/>
        <v>4998.4001593880175</v>
      </c>
      <c r="AI84" s="68">
        <f t="shared" si="35"/>
        <v>5261.9094220757961</v>
      </c>
      <c r="AJ84" s="68">
        <f t="shared" si="35"/>
        <v>5381.4416688022575</v>
      </c>
      <c r="AK84" s="68">
        <f t="shared" si="35"/>
        <v>5390.6493411194515</v>
      </c>
      <c r="AL84" s="68">
        <f t="shared" si="35"/>
        <v>4783.789386047486</v>
      </c>
      <c r="AM84" s="68">
        <f t="shared" si="35"/>
        <v>5451.188316064774</v>
      </c>
      <c r="AN84" s="68">
        <f t="shared" si="35"/>
        <v>5055.6755746585604</v>
      </c>
      <c r="AO84" s="68">
        <f t="shared" si="35"/>
        <v>5232.2329358714442</v>
      </c>
      <c r="AP84" s="68">
        <f t="shared" si="35"/>
        <v>5243.3835554243642</v>
      </c>
      <c r="AQ84" s="68">
        <f t="shared" si="35"/>
        <v>5287.8395030023084</v>
      </c>
      <c r="AR84" s="68">
        <f t="shared" si="35"/>
        <v>5198.0491319329931</v>
      </c>
      <c r="AS84" s="68">
        <f t="shared" si="35"/>
        <v>5321.884445010468</v>
      </c>
      <c r="AT84" s="68">
        <f t="shared" si="35"/>
        <v>5249.5811034456392</v>
      </c>
      <c r="AU84" s="68">
        <f t="shared" si="35"/>
        <v>5385.3245224923094</v>
      </c>
      <c r="AV84" s="68">
        <f t="shared" si="35"/>
        <v>4801.1754986533861</v>
      </c>
      <c r="AW84" s="68">
        <f t="shared" si="35"/>
        <v>4727.8503209315149</v>
      </c>
      <c r="AX84" s="68">
        <f t="shared" si="35"/>
        <v>4882.8151560020478</v>
      </c>
      <c r="AY84" s="68">
        <f t="shared" si="35"/>
        <v>4711.5688389882662</v>
      </c>
      <c r="AZ84" s="68">
        <f t="shared" si="35"/>
        <v>4067.2482349714965</v>
      </c>
      <c r="BA84" s="68">
        <f t="shared" si="35"/>
        <v>3977.2327488002802</v>
      </c>
      <c r="BB84" s="14"/>
    </row>
    <row r="85" spans="1:54" x14ac:dyDescent="0.2">
      <c r="A85" s="1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</row>
    <row r="86" spans="1:54" ht="15" thickBot="1" x14ac:dyDescent="0.25">
      <c r="A86" s="4" t="s">
        <v>30</v>
      </c>
    </row>
    <row r="87" spans="1:54" ht="15" thickTop="1" x14ac:dyDescent="0.2">
      <c r="A87" s="22" t="s">
        <v>31</v>
      </c>
      <c r="B87" s="1">
        <f t="shared" ref="B87:AG87" si="36">B82</f>
        <v>3565.9383669485915</v>
      </c>
      <c r="C87" s="1">
        <f t="shared" si="36"/>
        <v>3727.7827104507064</v>
      </c>
      <c r="D87" s="1">
        <f t="shared" si="36"/>
        <v>3750.6865267781877</v>
      </c>
      <c r="E87" s="1">
        <f t="shared" si="36"/>
        <v>3858.9904116164525</v>
      </c>
      <c r="F87" s="1">
        <f t="shared" si="36"/>
        <v>3966.0645039975125</v>
      </c>
      <c r="G87" s="1">
        <f t="shared" si="36"/>
        <v>4145.297811128502</v>
      </c>
      <c r="H87" s="1">
        <f t="shared" si="36"/>
        <v>4468.309080961857</v>
      </c>
      <c r="I87" s="1">
        <f t="shared" si="36"/>
        <v>4678.8403946690269</v>
      </c>
      <c r="J87" s="1">
        <f t="shared" si="36"/>
        <v>4912.1314165595031</v>
      </c>
      <c r="K87" s="1">
        <f t="shared" si="36"/>
        <v>5100.4579657683907</v>
      </c>
      <c r="L87" s="1">
        <f t="shared" si="36"/>
        <v>4964.0412788055</v>
      </c>
      <c r="M87" s="1">
        <f t="shared" si="36"/>
        <v>4485.8799190501668</v>
      </c>
      <c r="N87" s="1">
        <f t="shared" si="36"/>
        <v>3492.7188156646012</v>
      </c>
      <c r="O87" s="1">
        <f t="shared" si="36"/>
        <v>3833.6233295597781</v>
      </c>
      <c r="P87" s="1">
        <f t="shared" si="36"/>
        <v>2978.6146147989207</v>
      </c>
      <c r="Q87" s="1">
        <f t="shared" si="36"/>
        <v>3654.3414284532987</v>
      </c>
      <c r="R87" s="1">
        <f t="shared" si="36"/>
        <v>3631.1728007429438</v>
      </c>
      <c r="S87" s="1">
        <f t="shared" si="36"/>
        <v>3491.4647929095509</v>
      </c>
      <c r="T87" s="1">
        <f t="shared" si="36"/>
        <v>3858.2510667317865</v>
      </c>
      <c r="U87" s="1">
        <f t="shared" si="36"/>
        <v>3807.3501863950778</v>
      </c>
      <c r="V87" s="1">
        <f t="shared" si="36"/>
        <v>3319.3111549390892</v>
      </c>
      <c r="W87" s="1">
        <f t="shared" si="36"/>
        <v>2894.3127038281618</v>
      </c>
      <c r="X87" s="1">
        <f t="shared" si="36"/>
        <v>2956.5604990726702</v>
      </c>
      <c r="Y87" s="1">
        <f t="shared" si="36"/>
        <v>2931.1459849750095</v>
      </c>
      <c r="Z87" s="1">
        <f t="shared" si="36"/>
        <v>2859.9700475073482</v>
      </c>
      <c r="AA87" s="1">
        <f t="shared" si="36"/>
        <v>2644.5270970950892</v>
      </c>
      <c r="AB87" s="1">
        <f t="shared" si="36"/>
        <v>2448.2350031790183</v>
      </c>
      <c r="AC87" s="1">
        <f t="shared" si="36"/>
        <v>2336.3830833868087</v>
      </c>
      <c r="AD87" s="1">
        <f t="shared" si="36"/>
        <v>2287.9865811766226</v>
      </c>
      <c r="AE87" s="1">
        <f t="shared" si="36"/>
        <v>2191.3657035657857</v>
      </c>
      <c r="AF87" s="1">
        <f t="shared" si="36"/>
        <v>2232.9793691181226</v>
      </c>
      <c r="AG87" s="1">
        <f t="shared" si="36"/>
        <v>2255.9891789216458</v>
      </c>
      <c r="AH87" s="1">
        <f t="shared" ref="AH87:BA87" si="37">AH82</f>
        <v>2171.230558179474</v>
      </c>
      <c r="AI87" s="1">
        <f t="shared" si="37"/>
        <v>2382.5264783397097</v>
      </c>
      <c r="AJ87" s="1">
        <f t="shared" si="37"/>
        <v>2091.8867109236712</v>
      </c>
      <c r="AK87" s="1">
        <f t="shared" si="37"/>
        <v>2103.1622115171585</v>
      </c>
      <c r="AL87" s="1">
        <f t="shared" si="37"/>
        <v>1837.6406624544984</v>
      </c>
      <c r="AM87" s="1">
        <f t="shared" si="37"/>
        <v>1805.2518013226427</v>
      </c>
      <c r="AN87" s="1">
        <f t="shared" si="37"/>
        <v>2022.8738081043109</v>
      </c>
      <c r="AO87" s="1">
        <f t="shared" si="37"/>
        <v>2223.271444689909</v>
      </c>
      <c r="AP87" s="1">
        <f t="shared" si="37"/>
        <v>2239.5764003329341</v>
      </c>
      <c r="AQ87" s="1">
        <f t="shared" si="37"/>
        <v>2361.6790867323657</v>
      </c>
      <c r="AR87" s="1">
        <f t="shared" si="37"/>
        <v>2542.9353316981451</v>
      </c>
      <c r="AS87" s="1">
        <f t="shared" si="37"/>
        <v>2540.4028991466776</v>
      </c>
      <c r="AT87" s="1">
        <f t="shared" si="37"/>
        <v>2430.9269659926576</v>
      </c>
      <c r="AU87" s="1">
        <f t="shared" si="37"/>
        <v>2454.1424872093876</v>
      </c>
      <c r="AV87" s="1">
        <f t="shared" si="37"/>
        <v>2501.6960888137619</v>
      </c>
      <c r="AW87" s="1">
        <f t="shared" si="37"/>
        <v>2401.455248123093</v>
      </c>
      <c r="AX87" s="1">
        <f t="shared" si="37"/>
        <v>2468.6299478600608</v>
      </c>
      <c r="AY87" s="1">
        <f t="shared" si="37"/>
        <v>2327.7905836614677</v>
      </c>
      <c r="AZ87" s="1">
        <f t="shared" si="37"/>
        <v>2009.3761024778792</v>
      </c>
      <c r="BA87" s="1">
        <f t="shared" si="37"/>
        <v>1263.2895783206568</v>
      </c>
    </row>
    <row r="88" spans="1:54" x14ac:dyDescent="0.2">
      <c r="A88" s="23" t="s">
        <v>32</v>
      </c>
      <c r="B88" s="1">
        <f t="shared" ref="B88:AG88" si="38">B93+B94</f>
        <v>4791.4746955287292</v>
      </c>
      <c r="C88" s="1">
        <f t="shared" si="38"/>
        <v>4944.9766719554191</v>
      </c>
      <c r="D88" s="1">
        <f t="shared" si="38"/>
        <v>4955.2933661557872</v>
      </c>
      <c r="E88" s="1">
        <f t="shared" si="38"/>
        <v>5159.2856370401387</v>
      </c>
      <c r="F88" s="1">
        <f t="shared" si="38"/>
        <v>5425.5479742308935</v>
      </c>
      <c r="G88" s="1">
        <f t="shared" si="38"/>
        <v>5611.5671837691871</v>
      </c>
      <c r="H88" s="1">
        <f t="shared" si="38"/>
        <v>5914.2201664311515</v>
      </c>
      <c r="I88" s="1">
        <f t="shared" si="38"/>
        <v>6421.1751286724857</v>
      </c>
      <c r="J88" s="1">
        <f t="shared" si="38"/>
        <v>6342.6318486908849</v>
      </c>
      <c r="K88" s="1">
        <f t="shared" si="38"/>
        <v>6480.9275420155336</v>
      </c>
      <c r="L88" s="1">
        <f t="shared" si="38"/>
        <v>6420.1209550559497</v>
      </c>
      <c r="M88" s="1">
        <f t="shared" si="38"/>
        <v>5870.8918314995417</v>
      </c>
      <c r="N88" s="1">
        <f t="shared" si="38"/>
        <v>5183.059436481075</v>
      </c>
      <c r="O88" s="1">
        <f t="shared" si="38"/>
        <v>5877.1133205559645</v>
      </c>
      <c r="P88" s="1">
        <f t="shared" si="38"/>
        <v>4757.8979711978855</v>
      </c>
      <c r="Q88" s="1">
        <f t="shared" si="38"/>
        <v>5598.2859444270716</v>
      </c>
      <c r="R88" s="1">
        <f t="shared" si="38"/>
        <v>5529.4020173898662</v>
      </c>
      <c r="S88" s="1">
        <f t="shared" si="38"/>
        <v>5462.3410258807435</v>
      </c>
      <c r="T88" s="1">
        <f t="shared" si="38"/>
        <v>5613.3348514276577</v>
      </c>
      <c r="U88" s="1">
        <f t="shared" si="38"/>
        <v>5532.0977535652646</v>
      </c>
      <c r="V88" s="1">
        <f t="shared" si="38"/>
        <v>5045.1042622043187</v>
      </c>
      <c r="W88" s="1">
        <f t="shared" si="38"/>
        <v>4687.3063039734452</v>
      </c>
      <c r="X88" s="1">
        <f t="shared" si="38"/>
        <v>4556.6629866791036</v>
      </c>
      <c r="Y88" s="1">
        <f t="shared" si="38"/>
        <v>4441.2851076879379</v>
      </c>
      <c r="Z88" s="1">
        <f t="shared" si="38"/>
        <v>4296.1756816098914</v>
      </c>
      <c r="AA88" s="1">
        <f t="shared" si="38"/>
        <v>3921.9032939122303</v>
      </c>
      <c r="AB88" s="1">
        <f t="shared" si="38"/>
        <v>3622.2869885928949</v>
      </c>
      <c r="AC88" s="1">
        <f t="shared" si="38"/>
        <v>3483.8682221496583</v>
      </c>
      <c r="AD88" s="1">
        <f t="shared" si="38"/>
        <v>3597.3873997438141</v>
      </c>
      <c r="AE88" s="1">
        <f t="shared" si="38"/>
        <v>3356.2488402273138</v>
      </c>
      <c r="AF88" s="1">
        <f t="shared" si="38"/>
        <v>3403.204276717815</v>
      </c>
      <c r="AG88" s="1">
        <f t="shared" si="38"/>
        <v>3373.8702259081529</v>
      </c>
      <c r="AH88" s="1">
        <f t="shared" ref="AH88:BA88" si="39">AH93+AH94</f>
        <v>3298.9043229656691</v>
      </c>
      <c r="AI88" s="1">
        <f t="shared" si="39"/>
        <v>3544.8317167626715</v>
      </c>
      <c r="AJ88" s="1">
        <f t="shared" si="39"/>
        <v>3361.0852313322011</v>
      </c>
      <c r="AK88" s="1">
        <f t="shared" si="39"/>
        <v>3372.9463620632714</v>
      </c>
      <c r="AL88" s="1">
        <f t="shared" si="39"/>
        <v>2970.9666018421185</v>
      </c>
      <c r="AM88" s="1">
        <f t="shared" si="39"/>
        <v>3145.0936276362745</v>
      </c>
      <c r="AN88" s="1">
        <f t="shared" si="39"/>
        <v>3203.4876988041965</v>
      </c>
      <c r="AO88" s="1">
        <f t="shared" si="39"/>
        <v>3415.4851005406495</v>
      </c>
      <c r="AP88" s="1">
        <f t="shared" si="39"/>
        <v>3431.5558969019503</v>
      </c>
      <c r="AQ88" s="1">
        <f t="shared" si="39"/>
        <v>3538.1275253312679</v>
      </c>
      <c r="AR88" s="1">
        <f t="shared" si="39"/>
        <v>3639.0467376506613</v>
      </c>
      <c r="AS88" s="1">
        <f t="shared" si="39"/>
        <v>3680.5039231180926</v>
      </c>
      <c r="AT88" s="1">
        <f t="shared" si="39"/>
        <v>3576.1906387397266</v>
      </c>
      <c r="AU88" s="1">
        <f t="shared" si="39"/>
        <v>3639.4846298323437</v>
      </c>
      <c r="AV88" s="1">
        <f t="shared" si="39"/>
        <v>3468.4776637028622</v>
      </c>
      <c r="AW88" s="1">
        <f t="shared" si="39"/>
        <v>3372.5274061052155</v>
      </c>
      <c r="AX88" s="1">
        <f t="shared" si="39"/>
        <v>3474.9098061666655</v>
      </c>
      <c r="AY88" s="1">
        <f t="shared" si="39"/>
        <v>3314.9795094488918</v>
      </c>
      <c r="AZ88" s="1">
        <f t="shared" si="39"/>
        <v>2862.0245815103754</v>
      </c>
      <c r="BA88" s="1">
        <f t="shared" si="39"/>
        <v>2250.1877420181027</v>
      </c>
    </row>
    <row r="89" spans="1:54" x14ac:dyDescent="0.2">
      <c r="A89" s="23" t="s">
        <v>33</v>
      </c>
      <c r="B89" s="1">
        <f t="shared" ref="B89:AG89" si="40">B93+B95</f>
        <v>5206.5400907676285</v>
      </c>
      <c r="C89" s="1">
        <f t="shared" si="40"/>
        <v>5336.8820777051005</v>
      </c>
      <c r="D89" s="1">
        <f t="shared" si="40"/>
        <v>5336.8236921538009</v>
      </c>
      <c r="E89" s="1">
        <f t="shared" si="40"/>
        <v>5591.528760151652</v>
      </c>
      <c r="F89" s="1">
        <f t="shared" si="40"/>
        <v>5955.594760725412</v>
      </c>
      <c r="G89" s="1">
        <f t="shared" si="40"/>
        <v>6123.7126848357666</v>
      </c>
      <c r="H89" s="1">
        <f t="shared" si="40"/>
        <v>6376.6600298205813</v>
      </c>
      <c r="I89" s="1">
        <f t="shared" si="40"/>
        <v>7062.7801783784771</v>
      </c>
      <c r="J89" s="1">
        <f t="shared" si="40"/>
        <v>6754.8036549400658</v>
      </c>
      <c r="K89" s="1">
        <f t="shared" si="40"/>
        <v>6850.7444614402621</v>
      </c>
      <c r="L89" s="1">
        <f t="shared" si="40"/>
        <v>6842.7460746031729</v>
      </c>
      <c r="M89" s="1">
        <f t="shared" si="40"/>
        <v>6293.5550640320816</v>
      </c>
      <c r="N89" s="1">
        <f t="shared" si="40"/>
        <v>5988.9766561397737</v>
      </c>
      <c r="O89" s="1">
        <f t="shared" si="40"/>
        <v>6951.6340264179544</v>
      </c>
      <c r="P89" s="1">
        <f t="shared" si="40"/>
        <v>5802.3063772590122</v>
      </c>
      <c r="Q89" s="1">
        <f t="shared" si="40"/>
        <v>6617.697141561117</v>
      </c>
      <c r="R89" s="1">
        <f t="shared" si="40"/>
        <v>6507.5438817710792</v>
      </c>
      <c r="S89" s="1">
        <f t="shared" si="40"/>
        <v>6558.3505421994569</v>
      </c>
      <c r="T89" s="1">
        <f t="shared" si="40"/>
        <v>6400.9643249071332</v>
      </c>
      <c r="U89" s="1">
        <f t="shared" si="40"/>
        <v>6302.7649589605644</v>
      </c>
      <c r="V89" s="1">
        <f t="shared" si="40"/>
        <v>5928.384413799713</v>
      </c>
      <c r="W89" s="1">
        <f t="shared" si="40"/>
        <v>5778.2112952715352</v>
      </c>
      <c r="X89" s="1">
        <f t="shared" si="40"/>
        <v>5407.5012987202426</v>
      </c>
      <c r="Y89" s="1">
        <f t="shared" si="40"/>
        <v>5205.5938576828175</v>
      </c>
      <c r="Z89" s="1">
        <f t="shared" si="40"/>
        <v>5004.3718219324401</v>
      </c>
      <c r="AA89" s="1">
        <f t="shared" si="40"/>
        <v>4526.8716283325675</v>
      </c>
      <c r="AB89" s="1">
        <f t="shared" si="40"/>
        <v>4173.4572174022696</v>
      </c>
      <c r="AC89" s="1">
        <f t="shared" si="40"/>
        <v>4035.0273699674335</v>
      </c>
      <c r="AD89" s="1">
        <f t="shared" si="40"/>
        <v>4329.9021543782037</v>
      </c>
      <c r="AE89" s="1">
        <f t="shared" si="40"/>
        <v>3960.9547255339371</v>
      </c>
      <c r="AF89" s="1">
        <f t="shared" si="40"/>
        <v>4002.357831262063</v>
      </c>
      <c r="AG89" s="1">
        <f t="shared" si="40"/>
        <v>3915.1731145434092</v>
      </c>
      <c r="AH89" s="1">
        <f t="shared" ref="AH89:BA89" si="41">AH93+AH95</f>
        <v>3870.7263946018224</v>
      </c>
      <c r="AI89" s="1">
        <f t="shared" si="41"/>
        <v>4099.6041836528348</v>
      </c>
      <c r="AJ89" s="1">
        <f t="shared" si="41"/>
        <v>4112.2431483937271</v>
      </c>
      <c r="AK89" s="1">
        <f t="shared" si="41"/>
        <v>4120.8651905733386</v>
      </c>
      <c r="AL89" s="1">
        <f t="shared" si="41"/>
        <v>3650.4634466598659</v>
      </c>
      <c r="AM89" s="1">
        <f t="shared" si="41"/>
        <v>4111.3464897511421</v>
      </c>
      <c r="AN89" s="1">
        <f t="shared" si="41"/>
        <v>3875.0616839586746</v>
      </c>
      <c r="AO89" s="1">
        <f t="shared" si="41"/>
        <v>4040.0192800207037</v>
      </c>
      <c r="AP89" s="1">
        <f t="shared" si="41"/>
        <v>4051.404058855348</v>
      </c>
      <c r="AQ89" s="1">
        <f t="shared" si="41"/>
        <v>4111.3910644034058</v>
      </c>
      <c r="AR89" s="1">
        <f t="shared" si="41"/>
        <v>4101.9377259804769</v>
      </c>
      <c r="AS89" s="1">
        <f t="shared" si="41"/>
        <v>4181.7834210390529</v>
      </c>
      <c r="AT89" s="1">
        <f t="shared" si="41"/>
        <v>4104.3174306985702</v>
      </c>
      <c r="AU89" s="1">
        <f t="shared" si="41"/>
        <v>4199.9823798693533</v>
      </c>
      <c r="AV89" s="1">
        <f t="shared" si="41"/>
        <v>3834.3939237642858</v>
      </c>
      <c r="AW89" s="1">
        <f t="shared" si="41"/>
        <v>3756.7781629493925</v>
      </c>
      <c r="AX89" s="1">
        <f t="shared" si="41"/>
        <v>3876.5352976954432</v>
      </c>
      <c r="AY89" s="1">
        <f t="shared" si="41"/>
        <v>3724.3799132008421</v>
      </c>
      <c r="AZ89" s="1">
        <f t="shared" si="41"/>
        <v>3214.5997559390003</v>
      </c>
      <c r="BA89" s="1">
        <f t="shared" si="41"/>
        <v>2990.3345851028344</v>
      </c>
    </row>
    <row r="90" spans="1:54" ht="15" x14ac:dyDescent="0.25">
      <c r="A90" s="25" t="s">
        <v>34</v>
      </c>
      <c r="B90" s="1">
        <f t="shared" ref="B90:AG90" si="42">B96</f>
        <v>6383</v>
      </c>
      <c r="C90" s="1">
        <f t="shared" si="42"/>
        <v>6330</v>
      </c>
      <c r="D90" s="1">
        <f t="shared" si="42"/>
        <v>6442</v>
      </c>
      <c r="E90" s="1">
        <f t="shared" si="42"/>
        <v>6378</v>
      </c>
      <c r="F90" s="1">
        <f t="shared" si="42"/>
        <v>6391</v>
      </c>
      <c r="G90" s="1">
        <f t="shared" si="42"/>
        <v>6081</v>
      </c>
      <c r="H90" s="1">
        <f t="shared" si="42"/>
        <v>6285</v>
      </c>
      <c r="I90" s="1">
        <f t="shared" si="42"/>
        <v>7080</v>
      </c>
      <c r="J90" s="1">
        <f t="shared" si="42"/>
        <v>6543</v>
      </c>
      <c r="K90" s="1">
        <f t="shared" si="42"/>
        <v>6624</v>
      </c>
      <c r="L90" s="1">
        <f t="shared" si="42"/>
        <v>6195</v>
      </c>
      <c r="M90" s="1">
        <f t="shared" si="42"/>
        <v>6633</v>
      </c>
      <c r="N90" s="1">
        <f t="shared" si="42"/>
        <v>6001</v>
      </c>
      <c r="O90" s="1">
        <f t="shared" si="42"/>
        <v>3734</v>
      </c>
      <c r="P90" s="1">
        <f t="shared" si="42"/>
        <v>5518</v>
      </c>
      <c r="Q90" s="1">
        <f t="shared" si="42"/>
        <v>6993</v>
      </c>
      <c r="R90" s="1">
        <f t="shared" si="42"/>
        <v>7444</v>
      </c>
      <c r="S90" s="1">
        <f t="shared" si="42"/>
        <v>7714</v>
      </c>
      <c r="T90" s="1">
        <f t="shared" si="42"/>
        <v>9474</v>
      </c>
      <c r="U90" s="1">
        <f t="shared" si="42"/>
        <v>9966</v>
      </c>
      <c r="V90" s="1">
        <f t="shared" si="42"/>
        <v>8945</v>
      </c>
      <c r="W90" s="1">
        <f t="shared" si="42"/>
        <v>9479</v>
      </c>
      <c r="X90" s="1">
        <f t="shared" si="42"/>
        <v>8426</v>
      </c>
      <c r="Y90" s="1">
        <f t="shared" si="42"/>
        <v>5680</v>
      </c>
      <c r="Z90" s="1">
        <f t="shared" si="42"/>
        <v>0</v>
      </c>
      <c r="AA90" s="1">
        <f t="shared" si="42"/>
        <v>0</v>
      </c>
      <c r="AB90" s="1">
        <f t="shared" si="42"/>
        <v>0</v>
      </c>
      <c r="AC90" s="1">
        <f t="shared" si="42"/>
        <v>0</v>
      </c>
      <c r="AD90" s="1">
        <f t="shared" si="42"/>
        <v>0</v>
      </c>
      <c r="AE90" s="1">
        <f t="shared" si="42"/>
        <v>0</v>
      </c>
      <c r="AF90" s="1">
        <f t="shared" si="42"/>
        <v>0</v>
      </c>
      <c r="AG90" s="1">
        <f t="shared" si="42"/>
        <v>0</v>
      </c>
      <c r="AH90" s="1">
        <f t="shared" ref="AH90:BA90" si="43">AH96</f>
        <v>0</v>
      </c>
      <c r="AI90" s="1">
        <f t="shared" si="43"/>
        <v>0</v>
      </c>
      <c r="AJ90" s="1">
        <f t="shared" si="43"/>
        <v>0</v>
      </c>
      <c r="AK90" s="1">
        <f t="shared" si="43"/>
        <v>0</v>
      </c>
      <c r="AL90" s="1">
        <f t="shared" si="43"/>
        <v>0</v>
      </c>
      <c r="AM90" s="1">
        <f t="shared" si="43"/>
        <v>0</v>
      </c>
      <c r="AN90" s="1">
        <f t="shared" si="43"/>
        <v>0</v>
      </c>
      <c r="AO90" s="1">
        <f t="shared" si="43"/>
        <v>0</v>
      </c>
      <c r="AP90" s="1">
        <f t="shared" si="43"/>
        <v>0</v>
      </c>
      <c r="AQ90" s="1">
        <f t="shared" si="43"/>
        <v>0</v>
      </c>
      <c r="AR90" s="1">
        <f t="shared" si="43"/>
        <v>0</v>
      </c>
      <c r="AS90" s="1">
        <f t="shared" si="43"/>
        <v>0</v>
      </c>
      <c r="AT90" s="1">
        <f t="shared" si="43"/>
        <v>0</v>
      </c>
      <c r="AU90" s="1">
        <f t="shared" si="43"/>
        <v>0</v>
      </c>
      <c r="AV90" s="1">
        <f t="shared" si="43"/>
        <v>0</v>
      </c>
      <c r="AW90" s="1">
        <f t="shared" si="43"/>
        <v>0</v>
      </c>
      <c r="AX90" s="1">
        <f t="shared" si="43"/>
        <v>0</v>
      </c>
      <c r="AY90" s="1">
        <f t="shared" si="43"/>
        <v>0</v>
      </c>
      <c r="AZ90" s="1">
        <f t="shared" si="43"/>
        <v>0</v>
      </c>
      <c r="BA90" s="1">
        <f t="shared" si="43"/>
        <v>0</v>
      </c>
    </row>
    <row r="91" spans="1:54" ht="15" thickBot="1" x14ac:dyDescent="0.25">
      <c r="A91" s="1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</row>
    <row r="92" spans="1:54" ht="16.5" thickTop="1" thickBot="1" x14ac:dyDescent="0.3">
      <c r="A92" s="7" t="s">
        <v>35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</row>
    <row r="93" spans="1:54" ht="20.45" customHeight="1" thickTop="1" thickBot="1" x14ac:dyDescent="0.25">
      <c r="A93" s="22" t="s">
        <v>31</v>
      </c>
      <c r="B93" s="24">
        <f>B82</f>
        <v>3565.9383669485915</v>
      </c>
      <c r="C93" s="24">
        <f t="shared" ref="C93:BA93" si="44">C82</f>
        <v>3727.7827104507064</v>
      </c>
      <c r="D93" s="24">
        <f t="shared" si="44"/>
        <v>3750.6865267781877</v>
      </c>
      <c r="E93" s="24">
        <f t="shared" si="44"/>
        <v>3858.9904116164525</v>
      </c>
      <c r="F93" s="24">
        <f t="shared" si="44"/>
        <v>3966.0645039975125</v>
      </c>
      <c r="G93" s="24">
        <f t="shared" si="44"/>
        <v>4145.297811128502</v>
      </c>
      <c r="H93" s="24">
        <f t="shared" si="44"/>
        <v>4468.309080961857</v>
      </c>
      <c r="I93" s="24">
        <f t="shared" si="44"/>
        <v>4678.8403946690269</v>
      </c>
      <c r="J93" s="24">
        <f t="shared" si="44"/>
        <v>4912.1314165595031</v>
      </c>
      <c r="K93" s="24">
        <f t="shared" si="44"/>
        <v>5100.4579657683907</v>
      </c>
      <c r="L93" s="24">
        <f t="shared" si="44"/>
        <v>4964.0412788055</v>
      </c>
      <c r="M93" s="24">
        <f t="shared" si="44"/>
        <v>4485.8799190501668</v>
      </c>
      <c r="N93" s="24">
        <f t="shared" si="44"/>
        <v>3492.7188156646012</v>
      </c>
      <c r="O93" s="24">
        <f t="shared" si="44"/>
        <v>3833.6233295597781</v>
      </c>
      <c r="P93" s="24">
        <f t="shared" si="44"/>
        <v>2978.6146147989207</v>
      </c>
      <c r="Q93" s="24">
        <f t="shared" si="44"/>
        <v>3654.3414284532987</v>
      </c>
      <c r="R93" s="24">
        <f t="shared" si="44"/>
        <v>3631.1728007429438</v>
      </c>
      <c r="S93" s="24">
        <f t="shared" si="44"/>
        <v>3491.4647929095509</v>
      </c>
      <c r="T93" s="24">
        <f t="shared" si="44"/>
        <v>3858.2510667317865</v>
      </c>
      <c r="U93" s="24">
        <f t="shared" si="44"/>
        <v>3807.3501863950778</v>
      </c>
      <c r="V93" s="24">
        <f t="shared" si="44"/>
        <v>3319.3111549390892</v>
      </c>
      <c r="W93" s="24">
        <f t="shared" si="44"/>
        <v>2894.3127038281618</v>
      </c>
      <c r="X93" s="24">
        <f t="shared" si="44"/>
        <v>2956.5604990726702</v>
      </c>
      <c r="Y93" s="24">
        <f t="shared" si="44"/>
        <v>2931.1459849750095</v>
      </c>
      <c r="Z93" s="24">
        <f t="shared" si="44"/>
        <v>2859.9700475073482</v>
      </c>
      <c r="AA93" s="24">
        <f t="shared" si="44"/>
        <v>2644.5270970950892</v>
      </c>
      <c r="AB93" s="24">
        <f t="shared" si="44"/>
        <v>2448.2350031790183</v>
      </c>
      <c r="AC93" s="24">
        <f t="shared" si="44"/>
        <v>2336.3830833868087</v>
      </c>
      <c r="AD93" s="24">
        <f t="shared" si="44"/>
        <v>2287.9865811766226</v>
      </c>
      <c r="AE93" s="24">
        <f t="shared" si="44"/>
        <v>2191.3657035657857</v>
      </c>
      <c r="AF93" s="24">
        <f t="shared" si="44"/>
        <v>2232.9793691181226</v>
      </c>
      <c r="AG93" s="24">
        <f t="shared" si="44"/>
        <v>2255.9891789216458</v>
      </c>
      <c r="AH93" s="24">
        <f t="shared" si="44"/>
        <v>2171.230558179474</v>
      </c>
      <c r="AI93" s="24">
        <f t="shared" si="44"/>
        <v>2382.5264783397097</v>
      </c>
      <c r="AJ93" s="24">
        <f t="shared" si="44"/>
        <v>2091.8867109236712</v>
      </c>
      <c r="AK93" s="24">
        <f t="shared" si="44"/>
        <v>2103.1622115171585</v>
      </c>
      <c r="AL93" s="24">
        <f t="shared" si="44"/>
        <v>1837.6406624544984</v>
      </c>
      <c r="AM93" s="24">
        <f t="shared" si="44"/>
        <v>1805.2518013226427</v>
      </c>
      <c r="AN93" s="24">
        <f t="shared" si="44"/>
        <v>2022.8738081043109</v>
      </c>
      <c r="AO93" s="24">
        <f t="shared" si="44"/>
        <v>2223.271444689909</v>
      </c>
      <c r="AP93" s="24">
        <f t="shared" si="44"/>
        <v>2239.5764003329341</v>
      </c>
      <c r="AQ93" s="24">
        <f t="shared" si="44"/>
        <v>2361.6790867323657</v>
      </c>
      <c r="AR93" s="24">
        <f t="shared" si="44"/>
        <v>2542.9353316981451</v>
      </c>
      <c r="AS93" s="24">
        <f t="shared" si="44"/>
        <v>2540.4028991466776</v>
      </c>
      <c r="AT93" s="24">
        <f t="shared" si="44"/>
        <v>2430.9269659926576</v>
      </c>
      <c r="AU93" s="24">
        <f t="shared" si="44"/>
        <v>2454.1424872093876</v>
      </c>
      <c r="AV93" s="24">
        <f t="shared" si="44"/>
        <v>2501.6960888137619</v>
      </c>
      <c r="AW93" s="24">
        <f t="shared" si="44"/>
        <v>2401.455248123093</v>
      </c>
      <c r="AX93" s="24">
        <f t="shared" si="44"/>
        <v>2468.6299478600608</v>
      </c>
      <c r="AY93" s="24">
        <f t="shared" si="44"/>
        <v>2327.7905836614677</v>
      </c>
      <c r="AZ93" s="24">
        <f t="shared" si="44"/>
        <v>2009.3761024778792</v>
      </c>
      <c r="BA93" s="24">
        <f t="shared" si="44"/>
        <v>1263.2895783206568</v>
      </c>
      <c r="BB93" s="14"/>
    </row>
    <row r="94" spans="1:54" ht="15.75" thickTop="1" thickBot="1" x14ac:dyDescent="0.25">
      <c r="A94" s="23" t="s">
        <v>32</v>
      </c>
      <c r="B94" s="24">
        <f>B83-B93</f>
        <v>1225.5363285801377</v>
      </c>
      <c r="C94" s="24">
        <f t="shared" ref="C94:BA94" si="45">C83-C93</f>
        <v>1217.1939615047127</v>
      </c>
      <c r="D94" s="24">
        <f t="shared" si="45"/>
        <v>1204.6068393775995</v>
      </c>
      <c r="E94" s="24">
        <f t="shared" si="45"/>
        <v>1300.2952254236861</v>
      </c>
      <c r="F94" s="24">
        <f t="shared" si="45"/>
        <v>1459.483470233381</v>
      </c>
      <c r="G94" s="24">
        <f t="shared" si="45"/>
        <v>1466.2693726406851</v>
      </c>
      <c r="H94" s="24">
        <f t="shared" si="45"/>
        <v>1445.9110854692944</v>
      </c>
      <c r="I94" s="24">
        <f t="shared" si="45"/>
        <v>1742.3347340034588</v>
      </c>
      <c r="J94" s="24">
        <f t="shared" si="45"/>
        <v>1430.5004321313818</v>
      </c>
      <c r="K94" s="24">
        <f t="shared" si="45"/>
        <v>1380.4695762471429</v>
      </c>
      <c r="L94" s="24">
        <f t="shared" si="45"/>
        <v>1456.0796762504497</v>
      </c>
      <c r="M94" s="24">
        <f t="shared" si="45"/>
        <v>1385.0119124493749</v>
      </c>
      <c r="N94" s="24">
        <f t="shared" si="45"/>
        <v>1690.3406208164738</v>
      </c>
      <c r="O94" s="24">
        <f t="shared" si="45"/>
        <v>2043.4899909961864</v>
      </c>
      <c r="P94" s="24">
        <f t="shared" si="45"/>
        <v>1779.2833563989648</v>
      </c>
      <c r="Q94" s="24">
        <f t="shared" si="45"/>
        <v>1943.9445159737729</v>
      </c>
      <c r="R94" s="24">
        <f t="shared" si="45"/>
        <v>1898.2292166469224</v>
      </c>
      <c r="S94" s="24">
        <f t="shared" si="45"/>
        <v>1970.8762329711926</v>
      </c>
      <c r="T94" s="24">
        <f t="shared" si="45"/>
        <v>1755.0837846958711</v>
      </c>
      <c r="U94" s="24">
        <f t="shared" si="45"/>
        <v>1724.7475671701868</v>
      </c>
      <c r="V94" s="24">
        <f t="shared" si="45"/>
        <v>1725.7931072652295</v>
      </c>
      <c r="W94" s="24">
        <f t="shared" si="45"/>
        <v>1792.9936001452834</v>
      </c>
      <c r="X94" s="24">
        <f t="shared" si="45"/>
        <v>1600.1024876064334</v>
      </c>
      <c r="Y94" s="24">
        <f t="shared" si="45"/>
        <v>1510.1391227129284</v>
      </c>
      <c r="Z94" s="24">
        <f t="shared" si="45"/>
        <v>1436.2056341025432</v>
      </c>
      <c r="AA94" s="24">
        <f t="shared" si="45"/>
        <v>1277.3761968171411</v>
      </c>
      <c r="AB94" s="24">
        <f t="shared" si="45"/>
        <v>1174.0519854138765</v>
      </c>
      <c r="AC94" s="24">
        <f t="shared" si="45"/>
        <v>1147.4851387628496</v>
      </c>
      <c r="AD94" s="24">
        <f t="shared" si="45"/>
        <v>1309.4008185671914</v>
      </c>
      <c r="AE94" s="24">
        <f t="shared" si="45"/>
        <v>1164.8831366615282</v>
      </c>
      <c r="AF94" s="24">
        <f t="shared" si="45"/>
        <v>1170.2249075996924</v>
      </c>
      <c r="AG94" s="24">
        <f t="shared" si="45"/>
        <v>1117.881046986507</v>
      </c>
      <c r="AH94" s="24">
        <f t="shared" si="45"/>
        <v>1127.6737647861951</v>
      </c>
      <c r="AI94" s="24">
        <f t="shared" si="45"/>
        <v>1162.3052384229618</v>
      </c>
      <c r="AJ94" s="24">
        <f t="shared" si="45"/>
        <v>1269.1985204085299</v>
      </c>
      <c r="AK94" s="24">
        <f t="shared" si="45"/>
        <v>1269.7841505461129</v>
      </c>
      <c r="AL94" s="24">
        <f t="shared" si="45"/>
        <v>1133.3259393876201</v>
      </c>
      <c r="AM94" s="24">
        <f t="shared" si="45"/>
        <v>1339.8418263136318</v>
      </c>
      <c r="AN94" s="24">
        <f t="shared" si="45"/>
        <v>1180.6138906998856</v>
      </c>
      <c r="AO94" s="24">
        <f t="shared" si="45"/>
        <v>1192.2136558507405</v>
      </c>
      <c r="AP94" s="24">
        <f t="shared" si="45"/>
        <v>1191.9794965690162</v>
      </c>
      <c r="AQ94" s="24">
        <f t="shared" si="45"/>
        <v>1176.4484385989022</v>
      </c>
      <c r="AR94" s="24">
        <f t="shared" si="45"/>
        <v>1096.1114059525162</v>
      </c>
      <c r="AS94" s="24">
        <f t="shared" si="45"/>
        <v>1140.1010239714151</v>
      </c>
      <c r="AT94" s="24">
        <f t="shared" si="45"/>
        <v>1145.263672747069</v>
      </c>
      <c r="AU94" s="24">
        <f t="shared" si="45"/>
        <v>1185.3421426229561</v>
      </c>
      <c r="AV94" s="24">
        <f t="shared" si="45"/>
        <v>966.78157488910028</v>
      </c>
      <c r="AW94" s="24">
        <f t="shared" si="45"/>
        <v>971.07215798212246</v>
      </c>
      <c r="AX94" s="24">
        <f t="shared" si="45"/>
        <v>1006.2798583066046</v>
      </c>
      <c r="AY94" s="24">
        <f t="shared" si="45"/>
        <v>987.18892578742407</v>
      </c>
      <c r="AZ94" s="24">
        <f t="shared" si="45"/>
        <v>852.6484790324962</v>
      </c>
      <c r="BA94" s="24">
        <f t="shared" si="45"/>
        <v>986.89816369744585</v>
      </c>
      <c r="BB94" s="14"/>
    </row>
    <row r="95" spans="1:54" ht="15.75" thickTop="1" thickBot="1" x14ac:dyDescent="0.25">
      <c r="A95" s="23" t="s">
        <v>33</v>
      </c>
      <c r="B95" s="24">
        <f>B84-B83</f>
        <v>1640.601723819037</v>
      </c>
      <c r="C95" s="24">
        <f t="shared" ref="C95:BA95" si="46">C84-C83</f>
        <v>1609.0993672543937</v>
      </c>
      <c r="D95" s="24">
        <f t="shared" si="46"/>
        <v>1586.1371653756132</v>
      </c>
      <c r="E95" s="24">
        <f t="shared" si="46"/>
        <v>1732.5383485351995</v>
      </c>
      <c r="F95" s="24">
        <f t="shared" si="46"/>
        <v>1989.5302567278995</v>
      </c>
      <c r="G95" s="24">
        <f t="shared" si="46"/>
        <v>1978.4148737072646</v>
      </c>
      <c r="H95" s="24">
        <f t="shared" si="46"/>
        <v>1908.3509488587242</v>
      </c>
      <c r="I95" s="24">
        <f t="shared" si="46"/>
        <v>2383.9397837094502</v>
      </c>
      <c r="J95" s="24">
        <f t="shared" si="46"/>
        <v>1842.6722383805627</v>
      </c>
      <c r="K95" s="24">
        <f t="shared" si="46"/>
        <v>1750.2864956718713</v>
      </c>
      <c r="L95" s="24">
        <f t="shared" si="46"/>
        <v>1878.7047957976729</v>
      </c>
      <c r="M95" s="24">
        <f t="shared" si="46"/>
        <v>1807.6751449819149</v>
      </c>
      <c r="N95" s="24">
        <f t="shared" si="46"/>
        <v>2496.257840475173</v>
      </c>
      <c r="O95" s="24">
        <f t="shared" si="46"/>
        <v>3118.0106968581758</v>
      </c>
      <c r="P95" s="24">
        <f t="shared" si="46"/>
        <v>2823.691762460091</v>
      </c>
      <c r="Q95" s="24">
        <f t="shared" si="46"/>
        <v>2963.3557131078187</v>
      </c>
      <c r="R95" s="24">
        <f t="shared" si="46"/>
        <v>2876.3710810281354</v>
      </c>
      <c r="S95" s="24">
        <f t="shared" si="46"/>
        <v>3066.885749289906</v>
      </c>
      <c r="T95" s="24">
        <f t="shared" si="46"/>
        <v>2542.7132581753467</v>
      </c>
      <c r="U95" s="24">
        <f t="shared" si="46"/>
        <v>2495.4147725654866</v>
      </c>
      <c r="V95" s="24">
        <f t="shared" si="46"/>
        <v>2609.0732588606234</v>
      </c>
      <c r="W95" s="24">
        <f t="shared" si="46"/>
        <v>2883.8985914433733</v>
      </c>
      <c r="X95" s="24">
        <f t="shared" si="46"/>
        <v>2450.940799647572</v>
      </c>
      <c r="Y95" s="24">
        <f t="shared" si="46"/>
        <v>2274.4478727078076</v>
      </c>
      <c r="Z95" s="24">
        <f t="shared" si="46"/>
        <v>2144.4017744250923</v>
      </c>
      <c r="AA95" s="24">
        <f t="shared" si="46"/>
        <v>1882.3445312374783</v>
      </c>
      <c r="AB95" s="24">
        <f t="shared" si="46"/>
        <v>1725.2222142232513</v>
      </c>
      <c r="AC95" s="24">
        <f t="shared" si="46"/>
        <v>1698.6442865806248</v>
      </c>
      <c r="AD95" s="24">
        <f t="shared" si="46"/>
        <v>2041.9155732015806</v>
      </c>
      <c r="AE95" s="24">
        <f t="shared" si="46"/>
        <v>1769.5890219681514</v>
      </c>
      <c r="AF95" s="24">
        <f t="shared" si="46"/>
        <v>1769.3784621439404</v>
      </c>
      <c r="AG95" s="24">
        <f t="shared" si="46"/>
        <v>1659.1839356217633</v>
      </c>
      <c r="AH95" s="24">
        <f t="shared" si="46"/>
        <v>1699.4958364223485</v>
      </c>
      <c r="AI95" s="24">
        <f t="shared" si="46"/>
        <v>1717.0777053131246</v>
      </c>
      <c r="AJ95" s="24">
        <f t="shared" si="46"/>
        <v>2020.3564374700563</v>
      </c>
      <c r="AK95" s="24">
        <f t="shared" si="46"/>
        <v>2017.7029790561801</v>
      </c>
      <c r="AL95" s="24">
        <f t="shared" si="46"/>
        <v>1812.8227842053675</v>
      </c>
      <c r="AM95" s="24">
        <f t="shared" si="46"/>
        <v>2306.0946884284995</v>
      </c>
      <c r="AN95" s="24">
        <f t="shared" si="46"/>
        <v>1852.1878758543639</v>
      </c>
      <c r="AO95" s="24">
        <f t="shared" si="46"/>
        <v>1816.7478353307947</v>
      </c>
      <c r="AP95" s="24">
        <f t="shared" si="46"/>
        <v>1811.8276585224139</v>
      </c>
      <c r="AQ95" s="24">
        <f t="shared" si="46"/>
        <v>1749.7119776710406</v>
      </c>
      <c r="AR95" s="24">
        <f t="shared" si="46"/>
        <v>1559.0023942823318</v>
      </c>
      <c r="AS95" s="24">
        <f t="shared" si="46"/>
        <v>1641.3805218923753</v>
      </c>
      <c r="AT95" s="24">
        <f t="shared" si="46"/>
        <v>1673.3904647059126</v>
      </c>
      <c r="AU95" s="24">
        <f t="shared" si="46"/>
        <v>1745.8398926599657</v>
      </c>
      <c r="AV95" s="24">
        <f t="shared" si="46"/>
        <v>1332.6978349505239</v>
      </c>
      <c r="AW95" s="24">
        <f t="shared" si="46"/>
        <v>1355.3229148262994</v>
      </c>
      <c r="AX95" s="24">
        <f t="shared" si="46"/>
        <v>1407.9053498353824</v>
      </c>
      <c r="AY95" s="24">
        <f t="shared" si="46"/>
        <v>1396.5893295393744</v>
      </c>
      <c r="AZ95" s="24">
        <f t="shared" si="46"/>
        <v>1205.2236534611211</v>
      </c>
      <c r="BA95" s="24">
        <f t="shared" si="46"/>
        <v>1727.0450067821776</v>
      </c>
      <c r="BB95" s="14"/>
    </row>
    <row r="96" spans="1:54" s="26" customFormat="1" ht="15.75" thickBot="1" x14ac:dyDescent="0.3">
      <c r="A96" s="25" t="s">
        <v>34</v>
      </c>
      <c r="B96" s="41">
        <f>B43</f>
        <v>6383</v>
      </c>
      <c r="C96" s="41">
        <f t="shared" ref="C96:AO96" si="47">C43</f>
        <v>6330</v>
      </c>
      <c r="D96" s="41">
        <f t="shared" si="47"/>
        <v>6442</v>
      </c>
      <c r="E96" s="41">
        <f t="shared" si="47"/>
        <v>6378</v>
      </c>
      <c r="F96" s="41">
        <f t="shared" si="47"/>
        <v>6391</v>
      </c>
      <c r="G96" s="41">
        <f t="shared" si="47"/>
        <v>6081</v>
      </c>
      <c r="H96" s="41">
        <f t="shared" si="47"/>
        <v>6285</v>
      </c>
      <c r="I96" s="41">
        <f t="shared" si="47"/>
        <v>7080</v>
      </c>
      <c r="J96" s="41">
        <f t="shared" si="47"/>
        <v>6543</v>
      </c>
      <c r="K96" s="41">
        <f t="shared" si="47"/>
        <v>6624</v>
      </c>
      <c r="L96" s="41">
        <f t="shared" si="47"/>
        <v>6195</v>
      </c>
      <c r="M96" s="41">
        <f t="shared" si="47"/>
        <v>6633</v>
      </c>
      <c r="N96" s="41">
        <f t="shared" si="47"/>
        <v>6001</v>
      </c>
      <c r="O96" s="41">
        <f t="shared" si="47"/>
        <v>3734</v>
      </c>
      <c r="P96" s="41">
        <f t="shared" si="47"/>
        <v>5518</v>
      </c>
      <c r="Q96" s="41">
        <f t="shared" si="47"/>
        <v>6993</v>
      </c>
      <c r="R96" s="41">
        <f t="shared" si="47"/>
        <v>7444</v>
      </c>
      <c r="S96" s="41">
        <f t="shared" si="47"/>
        <v>7714</v>
      </c>
      <c r="T96" s="41">
        <f t="shared" si="47"/>
        <v>9474</v>
      </c>
      <c r="U96" s="41">
        <f t="shared" si="47"/>
        <v>9966</v>
      </c>
      <c r="V96" s="41">
        <f t="shared" si="47"/>
        <v>8945</v>
      </c>
      <c r="W96" s="41">
        <f t="shared" si="47"/>
        <v>9479</v>
      </c>
      <c r="X96" s="41">
        <f t="shared" si="47"/>
        <v>8426</v>
      </c>
      <c r="Y96" s="41">
        <f t="shared" si="47"/>
        <v>5680</v>
      </c>
      <c r="Z96" s="41">
        <f t="shared" si="47"/>
        <v>0</v>
      </c>
      <c r="AA96" s="41">
        <f t="shared" si="47"/>
        <v>0</v>
      </c>
      <c r="AB96" s="41">
        <f t="shared" si="47"/>
        <v>0</v>
      </c>
      <c r="AC96" s="41">
        <f t="shared" si="47"/>
        <v>0</v>
      </c>
      <c r="AD96" s="41">
        <f t="shared" si="47"/>
        <v>0</v>
      </c>
      <c r="AE96" s="41">
        <f t="shared" si="47"/>
        <v>0</v>
      </c>
      <c r="AF96" s="41">
        <f t="shared" si="47"/>
        <v>0</v>
      </c>
      <c r="AG96" s="41">
        <f t="shared" si="47"/>
        <v>0</v>
      </c>
      <c r="AH96" s="41">
        <f t="shared" si="47"/>
        <v>0</v>
      </c>
      <c r="AI96" s="41">
        <f t="shared" si="47"/>
        <v>0</v>
      </c>
      <c r="AJ96" s="41">
        <f t="shared" si="47"/>
        <v>0</v>
      </c>
      <c r="AK96" s="41">
        <f t="shared" si="47"/>
        <v>0</v>
      </c>
      <c r="AL96" s="41">
        <f t="shared" si="47"/>
        <v>0</v>
      </c>
      <c r="AM96" s="41">
        <f t="shared" si="47"/>
        <v>0</v>
      </c>
      <c r="AN96" s="41">
        <f t="shared" si="47"/>
        <v>0</v>
      </c>
      <c r="AO96" s="41">
        <f t="shared" si="47"/>
        <v>0</v>
      </c>
      <c r="AP96" s="41">
        <v>0</v>
      </c>
      <c r="AQ96" s="41">
        <v>0</v>
      </c>
      <c r="AR96" s="41">
        <v>0</v>
      </c>
      <c r="AS96" s="41">
        <v>0</v>
      </c>
      <c r="AT96" s="41">
        <v>0</v>
      </c>
      <c r="AU96" s="41">
        <v>0</v>
      </c>
      <c r="AV96" s="41">
        <v>0</v>
      </c>
      <c r="AW96" s="41">
        <v>0</v>
      </c>
      <c r="AX96" s="41">
        <v>0</v>
      </c>
      <c r="AY96" s="41">
        <v>0</v>
      </c>
      <c r="AZ96" s="41">
        <v>0</v>
      </c>
      <c r="BA96" s="41">
        <v>0</v>
      </c>
    </row>
    <row r="98" spans="3:53" x14ac:dyDescent="0.2">
      <c r="C98" s="4"/>
      <c r="D98" s="4"/>
      <c r="E98" s="4"/>
      <c r="G98" s="4"/>
      <c r="H98" s="4"/>
      <c r="I98" s="4"/>
      <c r="J98" s="4"/>
      <c r="L98" s="4"/>
      <c r="M98" s="4"/>
      <c r="N98" s="4"/>
      <c r="O98" s="4"/>
      <c r="Q98" s="4"/>
      <c r="R98" s="4"/>
      <c r="S98" s="4"/>
      <c r="T98" s="4"/>
      <c r="V98" s="4"/>
      <c r="W98" s="4"/>
      <c r="X98" s="4"/>
      <c r="Y98" s="4"/>
      <c r="AA98" s="4"/>
      <c r="AB98" s="4"/>
      <c r="AC98" s="4"/>
      <c r="AD98" s="4"/>
      <c r="AF98" s="4"/>
      <c r="AG98" s="4"/>
      <c r="AH98" s="4"/>
      <c r="AI98" s="4"/>
      <c r="AK98" s="4"/>
      <c r="AL98" s="4"/>
      <c r="AM98" s="4"/>
      <c r="AN98" s="4"/>
      <c r="AP98" s="4"/>
      <c r="AQ98" s="4"/>
      <c r="AR98" s="4"/>
      <c r="AS98" s="4"/>
      <c r="AU98" s="4"/>
      <c r="AV98" s="4"/>
      <c r="AW98" s="4"/>
      <c r="AX98" s="4"/>
      <c r="AZ98" s="4"/>
      <c r="BA98" s="4"/>
    </row>
  </sheetData>
  <phoneticPr fontId="0" type="noConversion"/>
  <conditionalFormatting sqref="B35">
    <cfRule type="containsBlanks" dxfId="9" priority="1" stopIfTrue="1">
      <formula>LEN(TRIM(B35))=0</formula>
    </cfRule>
    <cfRule type="containsBlanks" priority="2" stopIfTrue="1">
      <formula>LEN(TRIM(B35))=0</formula>
    </cfRule>
    <cfRule type="containsBlanks" dxfId="8" priority="3" stopIfTrue="1">
      <formula>LEN(TRIM(B35))=0</formula>
    </cfRule>
    <cfRule type="containsBlanks" priority="4" stopIfTrue="1">
      <formula>LEN(TRIM(B35))=0</formula>
    </cfRule>
  </conditionalFormatting>
  <conditionalFormatting sqref="B35:AM37">
    <cfRule type="containsBlanks" dxfId="7" priority="7" stopIfTrue="1">
      <formula>LEN(TRIM(B35))=0</formula>
    </cfRule>
    <cfRule type="containsBlanks" priority="8" stopIfTrue="1">
      <formula>LEN(TRIM(B35))=0</formula>
    </cfRule>
  </conditionalFormatting>
  <conditionalFormatting sqref="B36:AM36">
    <cfRule type="containsBlanks" dxfId="6" priority="5" stopIfTrue="1">
      <formula>LEN(TRIM(B36))=0</formula>
    </cfRule>
    <cfRule type="containsBlanks" priority="6" stopIfTrue="1">
      <formula>LEN(TRIM(B36))=0</formula>
    </cfRule>
  </conditionalFormatting>
  <conditionalFormatting sqref="B36:AM37">
    <cfRule type="containsBlanks" dxfId="5" priority="13" stopIfTrue="1">
      <formula>LEN(TRIM(B36))=0</formula>
    </cfRule>
    <cfRule type="containsBlanks" priority="14" stopIfTrue="1">
      <formula>LEN(TRIM(B36))=0</formula>
    </cfRule>
  </conditionalFormatting>
  <printOptions gridLinesSet="0"/>
  <pageMargins left="0.75" right="0.75" top="1" bottom="1" header="0.511811024" footer="0.511811024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85BE-C30E-4512-A788-B48DBB6015B6}">
  <dimension ref="A1:DD128"/>
  <sheetViews>
    <sheetView tabSelected="1" zoomScale="77" zoomScaleNormal="77" workbookViewId="0">
      <selection activeCell="U18" sqref="U18"/>
    </sheetView>
  </sheetViews>
  <sheetFormatPr baseColWidth="10" defaultColWidth="8.5546875" defaultRowHeight="14.25" x14ac:dyDescent="0.2"/>
  <cols>
    <col min="1" max="1" width="15.6640625" style="4" customWidth="1"/>
    <col min="2" max="2" width="10.6640625" style="1" bestFit="1" customWidth="1"/>
    <col min="3" max="53" width="8.6640625" style="1" bestFit="1" customWidth="1"/>
    <col min="54" max="54" width="13.21875" style="1" bestFit="1" customWidth="1"/>
    <col min="55" max="55" width="9.77734375" style="1" bestFit="1" customWidth="1"/>
    <col min="56" max="16384" width="8.5546875" style="1"/>
  </cols>
  <sheetData>
    <row r="1" spans="1:4" x14ac:dyDescent="0.2">
      <c r="A1" s="30" t="s">
        <v>0</v>
      </c>
      <c r="B1" s="31"/>
      <c r="C1" s="31"/>
      <c r="D1" s="32"/>
    </row>
    <row r="2" spans="1:4" x14ac:dyDescent="0.2">
      <c r="A2" s="33" t="s">
        <v>1</v>
      </c>
      <c r="B2" s="2"/>
      <c r="C2" s="2"/>
      <c r="D2" s="34"/>
    </row>
    <row r="3" spans="1:4" x14ac:dyDescent="0.2">
      <c r="A3" s="33" t="s">
        <v>2</v>
      </c>
      <c r="B3" s="2"/>
      <c r="C3" s="2"/>
      <c r="D3" s="34"/>
    </row>
    <row r="4" spans="1:4" x14ac:dyDescent="0.2">
      <c r="A4" s="33" t="s">
        <v>3</v>
      </c>
      <c r="B4" s="2"/>
      <c r="C4" s="2"/>
      <c r="D4" s="34"/>
    </row>
    <row r="5" spans="1:4" x14ac:dyDescent="0.2">
      <c r="A5" s="33" t="s">
        <v>4</v>
      </c>
      <c r="B5" s="2"/>
      <c r="C5" s="2"/>
      <c r="D5" s="34"/>
    </row>
    <row r="6" spans="1:4" x14ac:dyDescent="0.2">
      <c r="A6" s="33" t="s">
        <v>5</v>
      </c>
      <c r="B6" s="2"/>
      <c r="C6" s="2"/>
      <c r="D6" s="34"/>
    </row>
    <row r="7" spans="1:4" x14ac:dyDescent="0.2">
      <c r="A7" s="33" t="s">
        <v>6</v>
      </c>
      <c r="B7" s="2"/>
      <c r="C7" s="2"/>
      <c r="D7" s="34"/>
    </row>
    <row r="8" spans="1:4" x14ac:dyDescent="0.2">
      <c r="A8" s="33" t="s">
        <v>7</v>
      </c>
      <c r="B8" s="2"/>
      <c r="C8" s="2"/>
      <c r="D8" s="34"/>
    </row>
    <row r="9" spans="1:4" x14ac:dyDescent="0.2">
      <c r="A9" s="33" t="s">
        <v>8</v>
      </c>
      <c r="B9" s="2"/>
      <c r="C9" s="2"/>
      <c r="D9" s="34"/>
    </row>
    <row r="10" spans="1:4" x14ac:dyDescent="0.2">
      <c r="A10" s="33" t="s">
        <v>9</v>
      </c>
      <c r="B10" s="2"/>
      <c r="C10" s="2"/>
      <c r="D10" s="34"/>
    </row>
    <row r="11" spans="1:4" ht="15" thickBot="1" x14ac:dyDescent="0.25">
      <c r="A11" s="35"/>
      <c r="B11" s="36"/>
      <c r="C11" s="36"/>
      <c r="D11" s="37"/>
    </row>
    <row r="12" spans="1:4" x14ac:dyDescent="0.2">
      <c r="D12" s="2"/>
    </row>
    <row r="13" spans="1:4" x14ac:dyDescent="0.2">
      <c r="A13" s="29"/>
      <c r="B13" s="2"/>
      <c r="C13" s="2"/>
      <c r="D13" s="2"/>
    </row>
    <row r="14" spans="1:4" x14ac:dyDescent="0.2">
      <c r="A14" s="29"/>
      <c r="B14" s="2"/>
      <c r="C14" s="2"/>
      <c r="D14" s="2"/>
    </row>
    <row r="15" spans="1:4" x14ac:dyDescent="0.2">
      <c r="A15" s="29"/>
      <c r="B15" s="2"/>
      <c r="C15" s="2"/>
      <c r="D15" s="2"/>
    </row>
    <row r="16" spans="1:4" x14ac:dyDescent="0.2">
      <c r="A16" s="29"/>
      <c r="B16" s="2"/>
      <c r="C16" s="2"/>
      <c r="D16" s="2"/>
    </row>
    <row r="17" spans="1:55" x14ac:dyDescent="0.2">
      <c r="A17" s="29"/>
      <c r="B17" s="2"/>
      <c r="C17" s="2"/>
      <c r="D17" s="2"/>
    </row>
    <row r="18" spans="1:55" x14ac:dyDescent="0.2">
      <c r="A18" s="29"/>
      <c r="B18" s="2"/>
      <c r="C18" s="2"/>
      <c r="D18" s="2"/>
    </row>
    <row r="19" spans="1:55" x14ac:dyDescent="0.2">
      <c r="A19" s="29"/>
      <c r="B19" s="2"/>
      <c r="C19" s="2"/>
      <c r="D19" s="2"/>
    </row>
    <row r="20" spans="1:55" x14ac:dyDescent="0.2">
      <c r="A20" s="29"/>
      <c r="B20" s="2"/>
      <c r="C20" s="2"/>
      <c r="D20" s="2"/>
    </row>
    <row r="21" spans="1:55" x14ac:dyDescent="0.2">
      <c r="A21" s="29"/>
      <c r="B21" s="2"/>
      <c r="C21" s="2"/>
      <c r="D21" s="2"/>
    </row>
    <row r="22" spans="1:55" x14ac:dyDescent="0.2">
      <c r="A22" s="29"/>
      <c r="B22" s="2"/>
      <c r="C22" s="2"/>
      <c r="D22" s="2"/>
    </row>
    <row r="23" spans="1:55" x14ac:dyDescent="0.2">
      <c r="A23" s="29"/>
      <c r="B23" s="2"/>
      <c r="C23" s="2"/>
      <c r="D23" s="2"/>
    </row>
    <row r="24" spans="1:55" x14ac:dyDescent="0.2">
      <c r="A24" s="29"/>
      <c r="B24" s="2"/>
      <c r="C24" s="2"/>
      <c r="D24" s="2"/>
    </row>
    <row r="25" spans="1:55" x14ac:dyDescent="0.2">
      <c r="A25" s="29"/>
      <c r="B25" s="2"/>
      <c r="C25" s="2"/>
      <c r="D25" s="2"/>
    </row>
    <row r="26" spans="1:55" x14ac:dyDescent="0.2">
      <c r="A26" s="29"/>
      <c r="B26" s="2"/>
      <c r="C26" s="2"/>
      <c r="D26" s="2"/>
    </row>
    <row r="27" spans="1:55" ht="20.25" x14ac:dyDescent="0.3">
      <c r="A27" s="29"/>
      <c r="B27" s="2"/>
      <c r="C27" s="2"/>
      <c r="D27" s="2"/>
      <c r="BC27" s="71"/>
    </row>
    <row r="28" spans="1:55" ht="20.25" x14ac:dyDescent="0.3">
      <c r="A28" s="29"/>
      <c r="B28" s="2"/>
      <c r="C28" s="2"/>
      <c r="D28" s="2"/>
      <c r="BC28" s="71"/>
    </row>
    <row r="29" spans="1:55" ht="20.25" x14ac:dyDescent="0.3">
      <c r="A29" s="29"/>
      <c r="B29" s="2"/>
      <c r="C29" s="2"/>
      <c r="D29" s="2"/>
      <c r="BC29" s="71"/>
    </row>
    <row r="30" spans="1:55" ht="20.25" x14ac:dyDescent="0.3">
      <c r="A30" s="29"/>
      <c r="B30" s="2"/>
      <c r="C30" s="2"/>
      <c r="D30" s="2"/>
      <c r="BC30" s="71"/>
    </row>
    <row r="31" spans="1:55" ht="20.25" x14ac:dyDescent="0.3">
      <c r="A31" s="29"/>
      <c r="B31" s="2"/>
      <c r="C31" s="2"/>
      <c r="D31" s="2"/>
      <c r="BC31" s="71"/>
    </row>
    <row r="32" spans="1:55" ht="21" thickBot="1" x14ac:dyDescent="0.35">
      <c r="A32" s="29"/>
      <c r="B32" s="2"/>
      <c r="C32" s="2"/>
      <c r="D32" s="2"/>
      <c r="BC32" s="71"/>
    </row>
    <row r="33" spans="1:108" ht="30.75" customHeight="1" thickBot="1" x14ac:dyDescent="0.35">
      <c r="A33" s="28" t="s">
        <v>10</v>
      </c>
      <c r="B33" s="38" t="s">
        <v>11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40"/>
      <c r="BC33" s="71"/>
    </row>
    <row r="34" spans="1:108" ht="21" thickBot="1" x14ac:dyDescent="0.35">
      <c r="A34" s="27"/>
      <c r="B34" s="50">
        <v>1</v>
      </c>
      <c r="C34" s="51">
        <v>2</v>
      </c>
      <c r="D34" s="51">
        <v>3</v>
      </c>
      <c r="E34" s="50">
        <v>4</v>
      </c>
      <c r="F34" s="52">
        <v>5</v>
      </c>
      <c r="G34" s="52">
        <v>6</v>
      </c>
      <c r="H34" s="52">
        <v>7</v>
      </c>
      <c r="I34" s="52">
        <v>8</v>
      </c>
      <c r="J34" s="52">
        <v>9</v>
      </c>
      <c r="K34" s="52">
        <v>10</v>
      </c>
      <c r="L34" s="52">
        <v>11</v>
      </c>
      <c r="M34" s="52">
        <v>12</v>
      </c>
      <c r="N34" s="52">
        <v>13</v>
      </c>
      <c r="O34" s="52">
        <v>14</v>
      </c>
      <c r="P34" s="52">
        <v>15</v>
      </c>
      <c r="Q34" s="52">
        <v>16</v>
      </c>
      <c r="R34" s="52">
        <v>17</v>
      </c>
      <c r="S34" s="52">
        <v>18</v>
      </c>
      <c r="T34" s="52">
        <v>19</v>
      </c>
      <c r="U34" s="52">
        <v>20</v>
      </c>
      <c r="V34" s="52">
        <v>21</v>
      </c>
      <c r="W34" s="52">
        <v>22</v>
      </c>
      <c r="X34" s="52">
        <v>23</v>
      </c>
      <c r="Y34" s="52">
        <v>24</v>
      </c>
      <c r="Z34" s="52">
        <v>25</v>
      </c>
      <c r="AA34" s="52">
        <v>26</v>
      </c>
      <c r="AB34" s="52">
        <v>27</v>
      </c>
      <c r="AC34" s="52">
        <v>28</v>
      </c>
      <c r="AD34" s="52">
        <v>29</v>
      </c>
      <c r="AE34" s="52">
        <v>30</v>
      </c>
      <c r="AF34" s="52">
        <v>31</v>
      </c>
      <c r="AG34" s="52">
        <v>32</v>
      </c>
      <c r="AH34" s="52">
        <v>33</v>
      </c>
      <c r="AI34" s="52">
        <v>34</v>
      </c>
      <c r="AJ34" s="52">
        <v>35</v>
      </c>
      <c r="AK34" s="52">
        <v>36</v>
      </c>
      <c r="AL34" s="52">
        <v>37</v>
      </c>
      <c r="AM34" s="52">
        <v>38</v>
      </c>
      <c r="AN34" s="52">
        <v>39</v>
      </c>
      <c r="AO34" s="52">
        <v>40</v>
      </c>
      <c r="AP34" s="52">
        <v>41</v>
      </c>
      <c r="AQ34" s="52">
        <v>42</v>
      </c>
      <c r="AR34" s="52">
        <v>43</v>
      </c>
      <c r="AS34" s="52">
        <v>44</v>
      </c>
      <c r="AT34" s="52">
        <v>45</v>
      </c>
      <c r="AU34" s="52">
        <v>46</v>
      </c>
      <c r="AV34" s="52">
        <v>47</v>
      </c>
      <c r="AW34" s="52">
        <v>48</v>
      </c>
      <c r="AX34" s="52">
        <v>49</v>
      </c>
      <c r="AY34" s="52">
        <v>50</v>
      </c>
      <c r="AZ34" s="52">
        <v>51</v>
      </c>
      <c r="BA34" s="52">
        <v>52</v>
      </c>
      <c r="BB34" s="53" t="s">
        <v>12</v>
      </c>
      <c r="BC34" s="71"/>
      <c r="BD34" s="5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spans="1:108" ht="15.75" customHeight="1" x14ac:dyDescent="0.3">
      <c r="A35" s="48">
        <v>2015</v>
      </c>
      <c r="B35" s="69">
        <v>7182</v>
      </c>
      <c r="C35" s="69">
        <v>6419</v>
      </c>
      <c r="D35" s="69">
        <v>7154</v>
      </c>
      <c r="E35" s="69">
        <v>7024</v>
      </c>
      <c r="F35" s="69">
        <v>7473</v>
      </c>
      <c r="G35" s="69">
        <v>7569</v>
      </c>
      <c r="H35" s="69">
        <v>7203</v>
      </c>
      <c r="I35" s="69">
        <v>8065</v>
      </c>
      <c r="J35" s="69">
        <v>7592</v>
      </c>
      <c r="K35" s="69">
        <v>7288</v>
      </c>
      <c r="L35" s="69">
        <v>6975</v>
      </c>
      <c r="M35" s="69">
        <v>6751</v>
      </c>
      <c r="N35" s="69">
        <v>4483</v>
      </c>
      <c r="O35" s="69">
        <v>6856</v>
      </c>
      <c r="P35" s="69">
        <v>6867</v>
      </c>
      <c r="Q35" s="69">
        <v>6314</v>
      </c>
      <c r="R35" s="69">
        <v>5837</v>
      </c>
      <c r="S35" s="69">
        <v>6517</v>
      </c>
      <c r="T35" s="69">
        <v>6648</v>
      </c>
      <c r="U35" s="69">
        <v>6566</v>
      </c>
      <c r="V35" s="69">
        <v>5604</v>
      </c>
      <c r="W35" s="69">
        <v>6151</v>
      </c>
      <c r="X35" s="69">
        <v>5339</v>
      </c>
      <c r="Y35" s="69">
        <v>5427</v>
      </c>
      <c r="Z35" s="69">
        <v>5368</v>
      </c>
      <c r="AA35" s="69">
        <v>5037</v>
      </c>
      <c r="AB35" s="69">
        <v>4213</v>
      </c>
      <c r="AC35" s="69">
        <v>4497</v>
      </c>
      <c r="AD35" s="69">
        <v>4783</v>
      </c>
      <c r="AE35" s="69">
        <v>4664</v>
      </c>
      <c r="AF35" s="69">
        <v>4814</v>
      </c>
      <c r="AG35" s="69">
        <v>4580</v>
      </c>
      <c r="AH35" s="69">
        <v>4960</v>
      </c>
      <c r="AI35" s="69">
        <v>5077</v>
      </c>
      <c r="AJ35" s="69">
        <v>5433</v>
      </c>
      <c r="AK35" s="69">
        <v>5322</v>
      </c>
      <c r="AL35" s="69">
        <v>5136</v>
      </c>
      <c r="AM35" s="69">
        <v>6118</v>
      </c>
      <c r="AN35" s="69">
        <v>5667</v>
      </c>
      <c r="AO35" s="69">
        <v>5884</v>
      </c>
      <c r="AP35" s="69">
        <v>5790</v>
      </c>
      <c r="AQ35" s="69">
        <v>5551</v>
      </c>
      <c r="AR35" s="69">
        <v>5558</v>
      </c>
      <c r="AS35" s="69">
        <v>5079</v>
      </c>
      <c r="AT35" s="69">
        <v>5229</v>
      </c>
      <c r="AU35" s="69">
        <v>5671</v>
      </c>
      <c r="AV35" s="69">
        <v>4441</v>
      </c>
      <c r="AW35" s="69">
        <v>4884</v>
      </c>
      <c r="AX35" s="69">
        <v>4477</v>
      </c>
      <c r="AY35" s="69">
        <v>3961</v>
      </c>
      <c r="AZ35" s="69">
        <v>3178</v>
      </c>
      <c r="BA35" s="69">
        <v>3106</v>
      </c>
      <c r="BB35" s="54">
        <v>4832227</v>
      </c>
      <c r="BC35" s="71"/>
      <c r="BD35" s="5"/>
    </row>
    <row r="36" spans="1:108" ht="15.75" customHeight="1" x14ac:dyDescent="0.3">
      <c r="A36" s="48">
        <v>2016</v>
      </c>
      <c r="B36" s="69">
        <v>4622</v>
      </c>
      <c r="C36" s="69">
        <v>4526</v>
      </c>
      <c r="D36" s="69">
        <v>4963</v>
      </c>
      <c r="E36" s="69">
        <v>5022</v>
      </c>
      <c r="F36" s="69">
        <v>5667</v>
      </c>
      <c r="G36" s="69">
        <v>6479</v>
      </c>
      <c r="H36" s="69">
        <v>6876</v>
      </c>
      <c r="I36" s="69">
        <v>7522</v>
      </c>
      <c r="J36" s="69">
        <v>7586</v>
      </c>
      <c r="K36" s="69">
        <v>7736</v>
      </c>
      <c r="L36" s="69">
        <v>8293</v>
      </c>
      <c r="M36" s="69">
        <v>5641</v>
      </c>
      <c r="N36" s="69">
        <v>8770</v>
      </c>
      <c r="O36" s="69">
        <v>9576</v>
      </c>
      <c r="P36" s="69">
        <v>7384</v>
      </c>
      <c r="Q36" s="69">
        <v>8913</v>
      </c>
      <c r="R36" s="69">
        <v>8701</v>
      </c>
      <c r="S36" s="69">
        <v>9048</v>
      </c>
      <c r="T36" s="69">
        <v>7771</v>
      </c>
      <c r="U36" s="69">
        <v>7869</v>
      </c>
      <c r="V36" s="69">
        <v>7918</v>
      </c>
      <c r="W36" s="69">
        <v>7072</v>
      </c>
      <c r="X36" s="69">
        <v>6480</v>
      </c>
      <c r="Y36" s="69">
        <v>6132</v>
      </c>
      <c r="Z36" s="69">
        <v>5550</v>
      </c>
      <c r="AA36" s="69">
        <v>5224</v>
      </c>
      <c r="AB36" s="69">
        <v>4847</v>
      </c>
      <c r="AC36" s="69">
        <v>4557</v>
      </c>
      <c r="AD36" s="69">
        <v>5098</v>
      </c>
      <c r="AE36" s="69">
        <v>4852</v>
      </c>
      <c r="AF36" s="69">
        <v>4777</v>
      </c>
      <c r="AG36" s="69">
        <v>5009</v>
      </c>
      <c r="AH36" s="69">
        <v>4545</v>
      </c>
      <c r="AI36" s="69">
        <v>4688</v>
      </c>
      <c r="AJ36" s="69">
        <v>4628</v>
      </c>
      <c r="AK36" s="69">
        <v>4797</v>
      </c>
      <c r="AL36" s="69">
        <v>4147</v>
      </c>
      <c r="AM36" s="69">
        <v>4319</v>
      </c>
      <c r="AN36" s="69">
        <v>4514</v>
      </c>
      <c r="AO36" s="69">
        <v>4758</v>
      </c>
      <c r="AP36" s="69">
        <v>4009</v>
      </c>
      <c r="AQ36" s="69">
        <v>3974</v>
      </c>
      <c r="AR36" s="69">
        <v>3814</v>
      </c>
      <c r="AS36" s="69">
        <v>3749</v>
      </c>
      <c r="AT36" s="69">
        <v>3664</v>
      </c>
      <c r="AU36" s="69">
        <v>4019</v>
      </c>
      <c r="AV36" s="69">
        <v>3443</v>
      </c>
      <c r="AW36" s="69">
        <v>3234</v>
      </c>
      <c r="AX36" s="69">
        <v>4070</v>
      </c>
      <c r="AY36" s="69">
        <v>3738</v>
      </c>
      <c r="AZ36" s="69">
        <v>3427</v>
      </c>
      <c r="BA36" s="69">
        <v>3236</v>
      </c>
      <c r="BB36" s="54">
        <v>4890372</v>
      </c>
      <c r="BC36" s="71"/>
      <c r="BD36" s="5"/>
    </row>
    <row r="37" spans="1:108" ht="15.75" customHeight="1" x14ac:dyDescent="0.3">
      <c r="A37" s="48">
        <v>2017</v>
      </c>
      <c r="B37" s="69">
        <v>4416</v>
      </c>
      <c r="C37" s="69">
        <v>4148</v>
      </c>
      <c r="D37" s="69">
        <v>4525</v>
      </c>
      <c r="E37" s="69">
        <v>4756</v>
      </c>
      <c r="F37" s="69">
        <v>5170</v>
      </c>
      <c r="G37" s="69">
        <v>5462</v>
      </c>
      <c r="H37" s="69">
        <v>5962</v>
      </c>
      <c r="I37" s="69">
        <v>7149</v>
      </c>
      <c r="J37" s="69">
        <v>6647</v>
      </c>
      <c r="K37" s="69">
        <v>7283</v>
      </c>
      <c r="L37" s="69">
        <v>7865</v>
      </c>
      <c r="M37" s="69">
        <v>8558</v>
      </c>
      <c r="N37" s="69">
        <v>7515</v>
      </c>
      <c r="O37" s="69">
        <v>7324</v>
      </c>
      <c r="P37" s="69">
        <v>4875</v>
      </c>
      <c r="Q37" s="69">
        <v>9240</v>
      </c>
      <c r="R37" s="69">
        <v>7828</v>
      </c>
      <c r="S37" s="69">
        <v>8091</v>
      </c>
      <c r="T37" s="69">
        <v>7550</v>
      </c>
      <c r="U37" s="69">
        <v>7724</v>
      </c>
      <c r="V37" s="69">
        <v>7554</v>
      </c>
      <c r="W37" s="69">
        <v>6948</v>
      </c>
      <c r="X37" s="69">
        <v>6514</v>
      </c>
      <c r="Y37" s="69">
        <v>6145</v>
      </c>
      <c r="Z37" s="69">
        <v>5600</v>
      </c>
      <c r="AA37" s="69">
        <v>5278</v>
      </c>
      <c r="AB37" s="69">
        <v>4229</v>
      </c>
      <c r="AC37" s="69">
        <v>4419</v>
      </c>
      <c r="AD37" s="69">
        <v>4439</v>
      </c>
      <c r="AE37" s="69">
        <v>3580</v>
      </c>
      <c r="AF37" s="69">
        <v>3865</v>
      </c>
      <c r="AG37" s="69">
        <v>4007</v>
      </c>
      <c r="AH37" s="69">
        <v>3753</v>
      </c>
      <c r="AI37" s="69">
        <v>3949</v>
      </c>
      <c r="AJ37" s="69">
        <v>4001</v>
      </c>
      <c r="AK37" s="69">
        <v>3553</v>
      </c>
      <c r="AL37" s="69">
        <v>2867</v>
      </c>
      <c r="AM37" s="69">
        <v>3663</v>
      </c>
      <c r="AN37" s="69">
        <v>3444</v>
      </c>
      <c r="AO37" s="69">
        <v>3192</v>
      </c>
      <c r="AP37" s="69">
        <v>3645</v>
      </c>
      <c r="AQ37" s="69">
        <v>3405</v>
      </c>
      <c r="AR37" s="69">
        <v>3414</v>
      </c>
      <c r="AS37" s="69">
        <v>3578</v>
      </c>
      <c r="AT37" s="69">
        <v>3582</v>
      </c>
      <c r="AU37" s="69">
        <v>3357</v>
      </c>
      <c r="AV37" s="69">
        <v>3405</v>
      </c>
      <c r="AW37" s="69">
        <v>3480</v>
      </c>
      <c r="AX37" s="69">
        <v>3452</v>
      </c>
      <c r="AY37" s="69">
        <v>3296</v>
      </c>
      <c r="AZ37" s="69">
        <v>3326</v>
      </c>
      <c r="BA37" s="69">
        <v>3000</v>
      </c>
      <c r="BB37" s="54">
        <v>4947481</v>
      </c>
      <c r="BC37" s="71"/>
      <c r="BD37" s="5"/>
    </row>
    <row r="38" spans="1:108" ht="15.75" customHeight="1" x14ac:dyDescent="0.3">
      <c r="A38" s="48">
        <v>2018</v>
      </c>
      <c r="B38" s="70">
        <v>4835</v>
      </c>
      <c r="C38" s="70">
        <v>5502</v>
      </c>
      <c r="D38" s="70">
        <v>5129</v>
      </c>
      <c r="E38" s="70">
        <v>5553</v>
      </c>
      <c r="F38" s="70">
        <v>6851</v>
      </c>
      <c r="G38" s="70">
        <v>5800</v>
      </c>
      <c r="H38" s="70">
        <v>6427</v>
      </c>
      <c r="I38" s="70">
        <v>6502</v>
      </c>
      <c r="J38" s="70">
        <v>6614</v>
      </c>
      <c r="K38" s="70">
        <v>7318</v>
      </c>
      <c r="L38" s="70">
        <v>6390</v>
      </c>
      <c r="M38" s="70">
        <v>6507</v>
      </c>
      <c r="N38" s="70">
        <v>4413</v>
      </c>
      <c r="O38" s="70">
        <v>6992</v>
      </c>
      <c r="P38" s="70">
        <v>5958</v>
      </c>
      <c r="Q38" s="70">
        <v>6579</v>
      </c>
      <c r="R38" s="70">
        <v>5799</v>
      </c>
      <c r="S38" s="70">
        <v>5567</v>
      </c>
      <c r="T38" s="70">
        <v>5976</v>
      </c>
      <c r="U38" s="70">
        <v>5953</v>
      </c>
      <c r="V38" s="70">
        <v>6365</v>
      </c>
      <c r="W38" s="70">
        <v>6501</v>
      </c>
      <c r="X38" s="70">
        <v>5695</v>
      </c>
      <c r="Y38" s="70">
        <v>5874</v>
      </c>
      <c r="Z38" s="70">
        <v>5544</v>
      </c>
      <c r="AA38" s="70">
        <v>4619</v>
      </c>
      <c r="AB38" s="70">
        <v>4956</v>
      </c>
      <c r="AC38" s="70">
        <v>4463</v>
      </c>
      <c r="AD38" s="70">
        <v>4579</v>
      </c>
      <c r="AE38" s="70">
        <v>4573</v>
      </c>
      <c r="AF38" s="70">
        <v>4291</v>
      </c>
      <c r="AG38" s="70">
        <v>4384</v>
      </c>
      <c r="AH38" s="70">
        <v>4272</v>
      </c>
      <c r="AI38" s="70">
        <v>4237</v>
      </c>
      <c r="AJ38" s="70">
        <v>3994</v>
      </c>
      <c r="AK38" s="70">
        <v>4450</v>
      </c>
      <c r="AL38" s="70">
        <v>3771</v>
      </c>
      <c r="AM38" s="70">
        <v>4020</v>
      </c>
      <c r="AN38" s="70">
        <v>3592</v>
      </c>
      <c r="AO38" s="70">
        <v>3577</v>
      </c>
      <c r="AP38" s="70">
        <v>3854</v>
      </c>
      <c r="AQ38" s="70">
        <v>3525</v>
      </c>
      <c r="AR38" s="70">
        <v>4443</v>
      </c>
      <c r="AS38" s="70">
        <v>4030</v>
      </c>
      <c r="AT38" s="70">
        <v>4250</v>
      </c>
      <c r="AU38" s="70">
        <v>3998</v>
      </c>
      <c r="AV38" s="70">
        <v>3699</v>
      </c>
      <c r="AW38" s="70">
        <v>3313</v>
      </c>
      <c r="AX38" s="70">
        <v>3636</v>
      </c>
      <c r="AY38" s="70">
        <v>3314</v>
      </c>
      <c r="AZ38" s="70">
        <v>2942</v>
      </c>
      <c r="BA38" s="70">
        <v>2927</v>
      </c>
      <c r="BB38" s="54">
        <v>5003393</v>
      </c>
      <c r="BC38" s="71"/>
      <c r="BD38" s="5"/>
    </row>
    <row r="39" spans="1:108" ht="15.75" customHeight="1" x14ac:dyDescent="0.3">
      <c r="A39" s="48">
        <v>2019</v>
      </c>
      <c r="B39" s="69">
        <v>4069</v>
      </c>
      <c r="C39" s="69">
        <v>4989</v>
      </c>
      <c r="D39" s="69">
        <v>4889</v>
      </c>
      <c r="E39" s="69">
        <v>5639</v>
      </c>
      <c r="F39" s="69">
        <v>5722</v>
      </c>
      <c r="G39" s="69">
        <v>6715</v>
      </c>
      <c r="H39" s="69">
        <v>7280</v>
      </c>
      <c r="I39" s="69">
        <v>8819</v>
      </c>
      <c r="J39" s="69">
        <v>7463</v>
      </c>
      <c r="K39" s="69">
        <v>6801</v>
      </c>
      <c r="L39" s="69">
        <v>7749</v>
      </c>
      <c r="M39" s="69">
        <v>6974</v>
      </c>
      <c r="N39" s="69">
        <v>7127</v>
      </c>
      <c r="O39" s="69">
        <v>6767</v>
      </c>
      <c r="P39" s="69">
        <v>6471</v>
      </c>
      <c r="Q39" s="69">
        <v>4637</v>
      </c>
      <c r="R39" s="69">
        <v>6889</v>
      </c>
      <c r="S39" s="69">
        <v>6244</v>
      </c>
      <c r="T39" s="69">
        <v>7106</v>
      </c>
      <c r="U39" s="69">
        <v>6447</v>
      </c>
      <c r="V39" s="69">
        <v>6558</v>
      </c>
      <c r="W39" s="69">
        <v>6435</v>
      </c>
      <c r="X39" s="69">
        <v>7012</v>
      </c>
      <c r="Y39" s="69">
        <v>6254</v>
      </c>
      <c r="Z39" s="69">
        <v>6553</v>
      </c>
      <c r="AA39" s="69">
        <v>5635</v>
      </c>
      <c r="AB39" s="69">
        <v>5467</v>
      </c>
      <c r="AC39" s="69">
        <v>4789</v>
      </c>
      <c r="AD39" s="69">
        <v>5513</v>
      </c>
      <c r="AE39" s="69">
        <v>4472</v>
      </c>
      <c r="AF39" s="69">
        <v>4585</v>
      </c>
      <c r="AG39" s="69">
        <v>4016</v>
      </c>
      <c r="AH39" s="69">
        <v>4155</v>
      </c>
      <c r="AI39" s="69">
        <v>4773</v>
      </c>
      <c r="AJ39" s="69">
        <v>4937</v>
      </c>
      <c r="AK39" s="69">
        <v>4758</v>
      </c>
      <c r="AL39" s="69">
        <v>4924</v>
      </c>
      <c r="AM39" s="69">
        <v>5167</v>
      </c>
      <c r="AN39" s="69">
        <v>4594</v>
      </c>
      <c r="AO39" s="69">
        <v>5070</v>
      </c>
      <c r="AP39" s="70">
        <v>5225</v>
      </c>
      <c r="AQ39" s="70">
        <v>5323</v>
      </c>
      <c r="AR39" s="70">
        <v>4723</v>
      </c>
      <c r="AS39" s="70">
        <v>5036</v>
      </c>
      <c r="AT39" s="70">
        <v>4751</v>
      </c>
      <c r="AU39" s="70">
        <v>4891</v>
      </c>
      <c r="AV39" s="70">
        <v>4950</v>
      </c>
      <c r="AW39" s="70">
        <v>4684</v>
      </c>
      <c r="AX39" s="70">
        <v>4894</v>
      </c>
      <c r="AY39" s="70">
        <v>5450</v>
      </c>
      <c r="AZ39" s="70">
        <v>5137</v>
      </c>
      <c r="BA39" s="70">
        <v>4182</v>
      </c>
      <c r="BB39" s="54">
        <v>5057999</v>
      </c>
      <c r="BC39" s="71"/>
      <c r="BD39" s="5"/>
    </row>
    <row r="40" spans="1:108" ht="16.5" customHeight="1" thickBot="1" x14ac:dyDescent="0.35">
      <c r="A40" s="49">
        <v>2023</v>
      </c>
      <c r="B40" s="74">
        <v>6604</v>
      </c>
      <c r="C40" s="74">
        <v>6661</v>
      </c>
      <c r="D40" s="74">
        <v>6986</v>
      </c>
      <c r="E40" s="74">
        <v>6583</v>
      </c>
      <c r="F40" s="74">
        <v>6614</v>
      </c>
      <c r="G40" s="74">
        <v>6247</v>
      </c>
      <c r="H40" s="74">
        <v>6350</v>
      </c>
      <c r="I40" s="74">
        <v>7116</v>
      </c>
      <c r="J40" s="74">
        <v>6631</v>
      </c>
      <c r="K40" s="74">
        <v>6794</v>
      </c>
      <c r="L40" s="74">
        <v>6483</v>
      </c>
      <c r="M40" s="74">
        <v>6874</v>
      </c>
      <c r="N40" s="74">
        <v>6235</v>
      </c>
      <c r="O40" s="74">
        <v>3965</v>
      </c>
      <c r="P40" s="74">
        <v>5842</v>
      </c>
      <c r="Q40" s="74">
        <v>7222</v>
      </c>
      <c r="R40" s="74">
        <v>7766</v>
      </c>
      <c r="S40" s="74">
        <v>8435</v>
      </c>
      <c r="T40" s="74">
        <v>9965</v>
      </c>
      <c r="U40" s="74">
        <v>10713</v>
      </c>
      <c r="V40" s="74">
        <v>9739</v>
      </c>
      <c r="W40" s="74">
        <v>10366</v>
      </c>
      <c r="X40" s="74">
        <v>10041</v>
      </c>
      <c r="Y40" s="74">
        <v>8518</v>
      </c>
      <c r="Z40" s="74">
        <v>8756</v>
      </c>
      <c r="AA40" s="74">
        <v>7630</v>
      </c>
      <c r="AB40" s="74">
        <v>6288</v>
      </c>
      <c r="AC40" s="74">
        <v>6252</v>
      </c>
      <c r="AD40" s="74">
        <v>7251</v>
      </c>
      <c r="AE40" s="74">
        <v>6523</v>
      </c>
      <c r="AF40" s="74">
        <v>6701</v>
      </c>
      <c r="AG40" s="74">
        <v>7694</v>
      </c>
      <c r="AH40" s="74">
        <v>6502</v>
      </c>
      <c r="AI40" s="74">
        <v>6799</v>
      </c>
      <c r="AJ40" s="74">
        <v>6707</v>
      </c>
      <c r="AK40" s="74">
        <v>6273</v>
      </c>
      <c r="AL40" s="74">
        <v>5614</v>
      </c>
      <c r="AM40" s="74">
        <v>6417</v>
      </c>
      <c r="AN40" s="74">
        <v>6568</v>
      </c>
      <c r="AO40" s="74">
        <v>6347</v>
      </c>
      <c r="AP40" s="74">
        <v>5925</v>
      </c>
      <c r="AQ40" s="74">
        <v>6030</v>
      </c>
      <c r="AR40" s="74">
        <v>5083</v>
      </c>
      <c r="AS40" s="74">
        <v>5756</v>
      </c>
      <c r="AT40" s="74">
        <v>5492</v>
      </c>
      <c r="AU40" s="59">
        <v>0</v>
      </c>
      <c r="AV40" s="59">
        <v>0</v>
      </c>
      <c r="AW40" s="59">
        <v>0</v>
      </c>
      <c r="AX40" s="59">
        <v>0</v>
      </c>
      <c r="AY40" s="59">
        <v>0</v>
      </c>
      <c r="AZ40" s="59">
        <v>0</v>
      </c>
      <c r="BA40" s="59">
        <v>0</v>
      </c>
      <c r="BB40" s="60">
        <v>5262225</v>
      </c>
      <c r="BC40" s="71"/>
      <c r="BD40" s="5"/>
    </row>
    <row r="41" spans="1:108" ht="18.75" customHeight="1" thickBot="1" x14ac:dyDescent="0.35">
      <c r="A41" s="28"/>
      <c r="B41" s="55"/>
      <c r="C41" s="56"/>
      <c r="D41" s="56"/>
      <c r="E41" s="57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63"/>
      <c r="BC41" s="71"/>
    </row>
    <row r="42" spans="1:108" ht="15.75" customHeight="1" thickBot="1" x14ac:dyDescent="0.35">
      <c r="A42" s="9" t="s">
        <v>14</v>
      </c>
      <c r="M42" s="1" t="s">
        <v>15</v>
      </c>
      <c r="BC42" s="71"/>
    </row>
    <row r="43" spans="1:108" ht="16.5" customHeight="1" thickTop="1" thickBot="1" x14ac:dyDescent="0.35">
      <c r="A43" s="3" t="s">
        <v>10</v>
      </c>
      <c r="B43" s="10">
        <v>1</v>
      </c>
      <c r="C43" s="11">
        <v>2</v>
      </c>
      <c r="D43" s="11">
        <v>3</v>
      </c>
      <c r="E43" s="11">
        <v>4</v>
      </c>
      <c r="F43" s="11">
        <v>5</v>
      </c>
      <c r="G43" s="11">
        <v>6</v>
      </c>
      <c r="H43" s="11">
        <v>7</v>
      </c>
      <c r="I43" s="11">
        <v>8</v>
      </c>
      <c r="J43" s="11">
        <v>9</v>
      </c>
      <c r="K43" s="11">
        <v>10</v>
      </c>
      <c r="L43" s="11">
        <v>11</v>
      </c>
      <c r="M43" s="11">
        <v>12</v>
      </c>
      <c r="N43" s="11">
        <v>13</v>
      </c>
      <c r="O43" s="11">
        <v>14</v>
      </c>
      <c r="P43" s="11">
        <v>15</v>
      </c>
      <c r="Q43" s="11">
        <v>16</v>
      </c>
      <c r="R43" s="11">
        <v>17</v>
      </c>
      <c r="S43" s="11">
        <v>18</v>
      </c>
      <c r="T43" s="11">
        <v>19</v>
      </c>
      <c r="U43" s="11">
        <v>20</v>
      </c>
      <c r="V43" s="11">
        <v>21</v>
      </c>
      <c r="W43" s="11">
        <v>22</v>
      </c>
      <c r="X43" s="11">
        <v>23</v>
      </c>
      <c r="Y43" s="11">
        <v>24</v>
      </c>
      <c r="Z43" s="11">
        <v>25</v>
      </c>
      <c r="AA43" s="11">
        <v>26</v>
      </c>
      <c r="AB43" s="11">
        <v>27</v>
      </c>
      <c r="AC43" s="11">
        <v>28</v>
      </c>
      <c r="AD43" s="11">
        <v>29</v>
      </c>
      <c r="AE43" s="11">
        <v>30</v>
      </c>
      <c r="AF43" s="11">
        <v>31</v>
      </c>
      <c r="AG43" s="11">
        <v>32</v>
      </c>
      <c r="AH43" s="11">
        <v>33</v>
      </c>
      <c r="AI43" s="11">
        <v>34</v>
      </c>
      <c r="AJ43" s="11">
        <v>35</v>
      </c>
      <c r="AK43" s="11">
        <v>36</v>
      </c>
      <c r="AL43" s="11">
        <v>37</v>
      </c>
      <c r="AM43" s="11">
        <v>38</v>
      </c>
      <c r="AN43" s="11">
        <v>39</v>
      </c>
      <c r="AO43" s="11">
        <v>40</v>
      </c>
      <c r="AP43" s="11">
        <v>41</v>
      </c>
      <c r="AQ43" s="11">
        <v>42</v>
      </c>
      <c r="AR43" s="11">
        <v>43</v>
      </c>
      <c r="AS43" s="11">
        <v>44</v>
      </c>
      <c r="AT43" s="11">
        <v>45</v>
      </c>
      <c r="AU43" s="11">
        <v>46</v>
      </c>
      <c r="AV43" s="11">
        <v>47</v>
      </c>
      <c r="AW43" s="11">
        <v>48</v>
      </c>
      <c r="AX43" s="11">
        <v>49</v>
      </c>
      <c r="AY43" s="11">
        <v>50</v>
      </c>
      <c r="AZ43" s="11">
        <v>51</v>
      </c>
      <c r="BA43" s="11">
        <v>52</v>
      </c>
      <c r="BB43" s="12"/>
      <c r="BC43" s="71"/>
    </row>
    <row r="44" spans="1:108" ht="15" customHeight="1" thickTop="1" x14ac:dyDescent="0.3">
      <c r="A44" s="48">
        <v>2015</v>
      </c>
      <c r="B44" s="13">
        <f t="shared" ref="B44:AG44" si="0">B35/$BB35*100000+1</f>
        <v>149.62712368437988</v>
      </c>
      <c r="C44" s="13">
        <f t="shared" si="0"/>
        <v>133.83730255221866</v>
      </c>
      <c r="D44" s="13">
        <f t="shared" si="0"/>
        <v>149.04768070705288</v>
      </c>
      <c r="E44" s="13">
        <f t="shared" si="0"/>
        <v>146.35740974089174</v>
      </c>
      <c r="F44" s="13">
        <f t="shared" si="0"/>
        <v>155.6491917701714</v>
      </c>
      <c r="G44" s="13">
        <f t="shared" si="0"/>
        <v>157.63585340672117</v>
      </c>
      <c r="H44" s="13">
        <f t="shared" si="0"/>
        <v>150.06170591737515</v>
      </c>
      <c r="I44" s="13">
        <f t="shared" si="0"/>
        <v>167.90027186222832</v>
      </c>
      <c r="J44" s="13">
        <f t="shared" si="0"/>
        <v>158.11182442381121</v>
      </c>
      <c r="K44" s="13">
        <f t="shared" si="0"/>
        <v>151.8207292414036</v>
      </c>
      <c r="L44" s="13">
        <f t="shared" si="0"/>
        <v>145.34338453056944</v>
      </c>
      <c r="M44" s="13">
        <f t="shared" si="0"/>
        <v>140.70784071195331</v>
      </c>
      <c r="N44" s="13">
        <f t="shared" si="0"/>
        <v>93.772959548464925</v>
      </c>
      <c r="O44" s="13">
        <f t="shared" si="0"/>
        <v>142.88075187692962</v>
      </c>
      <c r="P44" s="13">
        <f t="shared" si="0"/>
        <v>143.10839018945094</v>
      </c>
      <c r="Q44" s="13">
        <f t="shared" si="0"/>
        <v>131.66439138724235</v>
      </c>
      <c r="R44" s="13">
        <f t="shared" si="0"/>
        <v>121.79316638063568</v>
      </c>
      <c r="S44" s="13">
        <f t="shared" si="0"/>
        <v>135.86535297286323</v>
      </c>
      <c r="T44" s="13">
        <f t="shared" si="0"/>
        <v>138.57631833107177</v>
      </c>
      <c r="U44" s="13">
        <f t="shared" si="0"/>
        <v>136.87937818318551</v>
      </c>
      <c r="V44" s="13">
        <f t="shared" si="0"/>
        <v>116.971373033593</v>
      </c>
      <c r="W44" s="13">
        <f t="shared" si="0"/>
        <v>128.29120548351722</v>
      </c>
      <c r="X44" s="13">
        <f t="shared" si="0"/>
        <v>111.48735914103374</v>
      </c>
      <c r="Y44" s="13">
        <f t="shared" si="0"/>
        <v>113.30846564120435</v>
      </c>
      <c r="Z44" s="13">
        <f t="shared" si="0"/>
        <v>112.08749651040814</v>
      </c>
      <c r="AA44" s="13">
        <f t="shared" si="0"/>
        <v>105.23765274272091</v>
      </c>
      <c r="AB44" s="13">
        <f t="shared" si="0"/>
        <v>88.185473695668691</v>
      </c>
      <c r="AC44" s="13">
        <f t="shared" si="0"/>
        <v>94.062681037128428</v>
      </c>
      <c r="AD44" s="13">
        <f t="shared" si="0"/>
        <v>99.981277162682957</v>
      </c>
      <c r="AE44" s="13">
        <f t="shared" si="0"/>
        <v>97.518644509043128</v>
      </c>
      <c r="AF44" s="13">
        <f t="shared" si="0"/>
        <v>100.62280331615216</v>
      </c>
      <c r="AG44" s="13">
        <f t="shared" si="0"/>
        <v>95.780315577062083</v>
      </c>
      <c r="AH44" s="13">
        <f t="shared" ref="AH44:BA44" si="1">AH35/$BB35*100000+1</f>
        <v>103.64418455507162</v>
      </c>
      <c r="AI44" s="13">
        <f t="shared" si="1"/>
        <v>106.06542842461664</v>
      </c>
      <c r="AJ44" s="13">
        <f t="shared" si="1"/>
        <v>113.43263199348871</v>
      </c>
      <c r="AK44" s="13">
        <f t="shared" si="1"/>
        <v>111.13555447622805</v>
      </c>
      <c r="AL44" s="13">
        <f t="shared" si="1"/>
        <v>107.28639755541286</v>
      </c>
      <c r="AM44" s="13">
        <f t="shared" si="1"/>
        <v>127.60829054595324</v>
      </c>
      <c r="AN44" s="13">
        <f t="shared" si="1"/>
        <v>118.2751197325788</v>
      </c>
      <c r="AO44" s="13">
        <f t="shared" si="1"/>
        <v>122.76580280686318</v>
      </c>
      <c r="AP44" s="13">
        <f t="shared" si="1"/>
        <v>120.82052995440817</v>
      </c>
      <c r="AQ44" s="13">
        <f t="shared" si="1"/>
        <v>115.87457025508114</v>
      </c>
      <c r="AR44" s="13">
        <f t="shared" si="1"/>
        <v>116.0194309994129</v>
      </c>
      <c r="AS44" s="13">
        <f t="shared" si="1"/>
        <v>106.10681720871143</v>
      </c>
      <c r="AT44" s="13">
        <f t="shared" si="1"/>
        <v>109.21097601582045</v>
      </c>
      <c r="AU44" s="13">
        <f t="shared" si="1"/>
        <v>118.35789730076836</v>
      </c>
      <c r="AV44" s="13">
        <f t="shared" si="1"/>
        <v>92.903795082474403</v>
      </c>
      <c r="AW44" s="13">
        <f t="shared" si="1"/>
        <v>102.0714107594697</v>
      </c>
      <c r="AX44" s="13">
        <f t="shared" si="1"/>
        <v>93.648793196180563</v>
      </c>
      <c r="AY44" s="13">
        <f t="shared" si="1"/>
        <v>82.970486899725529</v>
      </c>
      <c r="AZ44" s="13">
        <f t="shared" si="1"/>
        <v>66.766777926616442</v>
      </c>
      <c r="BA44" s="13">
        <f t="shared" si="1"/>
        <v>65.276781699204108</v>
      </c>
      <c r="BB44" s="14"/>
      <c r="BC44" s="71"/>
    </row>
    <row r="45" spans="1:108" ht="14.25" customHeight="1" x14ac:dyDescent="0.3">
      <c r="A45" s="48">
        <v>2016</v>
      </c>
      <c r="B45" s="13">
        <f t="shared" ref="B45:AG45" si="2">B36/$BB36*100000+1</f>
        <v>95.512237514855727</v>
      </c>
      <c r="C45" s="13">
        <f t="shared" si="2"/>
        <v>93.549196666429467</v>
      </c>
      <c r="D45" s="13">
        <f t="shared" si="2"/>
        <v>102.48512219520315</v>
      </c>
      <c r="E45" s="13">
        <f t="shared" si="2"/>
        <v>103.69157438329846</v>
      </c>
      <c r="F45" s="13">
        <f t="shared" si="2"/>
        <v>116.88075508366235</v>
      </c>
      <c r="G45" s="13">
        <f t="shared" si="2"/>
        <v>133.48480892660109</v>
      </c>
      <c r="H45" s="13">
        <f t="shared" si="2"/>
        <v>141.6028007685305</v>
      </c>
      <c r="I45" s="13">
        <f t="shared" si="2"/>
        <v>154.8124298110655</v>
      </c>
      <c r="J45" s="13">
        <f t="shared" si="2"/>
        <v>156.12112371001632</v>
      </c>
      <c r="K45" s="13">
        <f t="shared" si="2"/>
        <v>159.18837503568236</v>
      </c>
      <c r="L45" s="13">
        <f t="shared" si="2"/>
        <v>170.57810162498885</v>
      </c>
      <c r="M45" s="13">
        <f t="shared" si="2"/>
        <v>116.34909818721357</v>
      </c>
      <c r="N45" s="13">
        <f t="shared" si="2"/>
        <v>180.33196084060683</v>
      </c>
      <c r="O45" s="13">
        <f t="shared" si="2"/>
        <v>196.81332463051888</v>
      </c>
      <c r="P45" s="13">
        <f t="shared" si="2"/>
        <v>151.99055859145275</v>
      </c>
      <c r="Q45" s="13">
        <f t="shared" si="2"/>
        <v>183.25607377107508</v>
      </c>
      <c r="R45" s="13">
        <f t="shared" si="2"/>
        <v>178.92102523080044</v>
      </c>
      <c r="S45" s="13">
        <f t="shared" si="2"/>
        <v>186.0165999641745</v>
      </c>
      <c r="T45" s="13">
        <f t="shared" si="2"/>
        <v>159.90406701167109</v>
      </c>
      <c r="U45" s="13">
        <f t="shared" si="2"/>
        <v>161.90800454443956</v>
      </c>
      <c r="V45" s="13">
        <f t="shared" si="2"/>
        <v>162.9099733108238</v>
      </c>
      <c r="W45" s="13">
        <f t="shared" si="2"/>
        <v>145.61067583406742</v>
      </c>
      <c r="X45" s="13">
        <f t="shared" si="2"/>
        <v>133.5052572687722</v>
      </c>
      <c r="Y45" s="13">
        <f t="shared" si="2"/>
        <v>126.38923419322703</v>
      </c>
      <c r="Z45" s="13">
        <f t="shared" si="2"/>
        <v>114.48829904964283</v>
      </c>
      <c r="AA45" s="13">
        <f t="shared" si="2"/>
        <v>107.82213950186203</v>
      </c>
      <c r="AB45" s="13">
        <f t="shared" si="2"/>
        <v>100.11311450335477</v>
      </c>
      <c r="AC45" s="13">
        <f t="shared" si="2"/>
        <v>94.18309527373377</v>
      </c>
      <c r="AD45" s="13">
        <f t="shared" si="2"/>
        <v>105.24564838830257</v>
      </c>
      <c r="AE45" s="13">
        <f t="shared" si="2"/>
        <v>100.21535621421027</v>
      </c>
      <c r="AF45" s="13">
        <f t="shared" si="2"/>
        <v>98.681730551377271</v>
      </c>
      <c r="AG45" s="13">
        <f t="shared" si="2"/>
        <v>103.42574593507406</v>
      </c>
      <c r="AH45" s="13">
        <f t="shared" ref="AH45:BA45" si="3">AH36/$BB36*100000+1</f>
        <v>93.937715167680494</v>
      </c>
      <c r="AI45" s="13">
        <f t="shared" si="3"/>
        <v>96.861828098148763</v>
      </c>
      <c r="AJ45" s="13">
        <f t="shared" si="3"/>
        <v>95.634927567882357</v>
      </c>
      <c r="AK45" s="13">
        <f t="shared" si="3"/>
        <v>99.09069739479942</v>
      </c>
      <c r="AL45" s="13">
        <f t="shared" si="3"/>
        <v>85.799274983579977</v>
      </c>
      <c r="AM45" s="13">
        <f t="shared" si="3"/>
        <v>89.316389837010348</v>
      </c>
      <c r="AN45" s="13">
        <f t="shared" si="3"/>
        <v>93.303816560376191</v>
      </c>
      <c r="AO45" s="13">
        <f t="shared" si="3"/>
        <v>98.293212050126257</v>
      </c>
      <c r="AP45" s="13">
        <f t="shared" si="3"/>
        <v>82.977403763967246</v>
      </c>
      <c r="AQ45" s="13">
        <f t="shared" si="3"/>
        <v>82.261711787978498</v>
      </c>
      <c r="AR45" s="13">
        <f t="shared" si="3"/>
        <v>78.989977040601403</v>
      </c>
      <c r="AS45" s="13">
        <f t="shared" si="3"/>
        <v>77.66083479947946</v>
      </c>
      <c r="AT45" s="13">
        <f t="shared" si="3"/>
        <v>75.922725714935382</v>
      </c>
      <c r="AU45" s="13">
        <f t="shared" si="3"/>
        <v>83.181887185678306</v>
      </c>
      <c r="AV45" s="13">
        <f t="shared" si="3"/>
        <v>71.403642095120787</v>
      </c>
      <c r="AW45" s="13">
        <f t="shared" si="3"/>
        <v>67.129938581359454</v>
      </c>
      <c r="AX45" s="13">
        <f t="shared" si="3"/>
        <v>84.224752636404759</v>
      </c>
      <c r="AY45" s="13">
        <f t="shared" si="3"/>
        <v>77.435903035597292</v>
      </c>
      <c r="AZ45" s="13">
        <f t="shared" si="3"/>
        <v>71.076468620383068</v>
      </c>
      <c r="BA45" s="13">
        <f t="shared" si="3"/>
        <v>67.170835265701669</v>
      </c>
      <c r="BB45" s="14"/>
      <c r="BC45" s="71"/>
    </row>
    <row r="46" spans="1:108" ht="20.25" x14ac:dyDescent="0.3">
      <c r="A46" s="48">
        <v>2017</v>
      </c>
      <c r="B46" s="13">
        <f t="shared" ref="B46:AG46" si="4">B37/$BB37*100000+1</f>
        <v>90.257543384198954</v>
      </c>
      <c r="C46" s="13">
        <f t="shared" si="4"/>
        <v>84.840645370846289</v>
      </c>
      <c r="D46" s="13">
        <f t="shared" si="4"/>
        <v>92.460684740375953</v>
      </c>
      <c r="E46" s="13">
        <f t="shared" si="4"/>
        <v>97.129727430989632</v>
      </c>
      <c r="F46" s="13">
        <f t="shared" si="4"/>
        <v>105.49762212325828</v>
      </c>
      <c r="G46" s="13">
        <f t="shared" si="4"/>
        <v>111.39961548109027</v>
      </c>
      <c r="H46" s="13">
        <f t="shared" si="4"/>
        <v>121.50576849107658</v>
      </c>
      <c r="I46" s="13">
        <f t="shared" si="4"/>
        <v>145.49777573678404</v>
      </c>
      <c r="J46" s="13">
        <f t="shared" si="4"/>
        <v>135.35119811475778</v>
      </c>
      <c r="K46" s="13">
        <f t="shared" si="4"/>
        <v>148.20622474346035</v>
      </c>
      <c r="L46" s="13">
        <f t="shared" si="4"/>
        <v>159.96978684708441</v>
      </c>
      <c r="M46" s="13">
        <f t="shared" si="4"/>
        <v>173.97691491892542</v>
      </c>
      <c r="N46" s="13">
        <f t="shared" si="4"/>
        <v>152.895479740094</v>
      </c>
      <c r="O46" s="13">
        <f t="shared" si="4"/>
        <v>149.03492929027922</v>
      </c>
      <c r="P46" s="13">
        <f t="shared" si="4"/>
        <v>99.534991847366356</v>
      </c>
      <c r="Q46" s="13">
        <f t="shared" si="4"/>
        <v>187.76170762454672</v>
      </c>
      <c r="R46" s="13">
        <f t="shared" si="4"/>
        <v>159.22193152434542</v>
      </c>
      <c r="S46" s="13">
        <f t="shared" si="4"/>
        <v>164.5377680075982</v>
      </c>
      <c r="T46" s="13">
        <f t="shared" si="4"/>
        <v>153.60291045079305</v>
      </c>
      <c r="U46" s="13">
        <f t="shared" si="4"/>
        <v>157.11985169826826</v>
      </c>
      <c r="V46" s="13">
        <f t="shared" si="4"/>
        <v>153.68375967487293</v>
      </c>
      <c r="W46" s="13">
        <f t="shared" si="4"/>
        <v>141.43510222676954</v>
      </c>
      <c r="X46" s="13">
        <f t="shared" si="4"/>
        <v>132.66296141410143</v>
      </c>
      <c r="Y46" s="13">
        <f t="shared" si="4"/>
        <v>125.20462049273155</v>
      </c>
      <c r="Z46" s="13">
        <f t="shared" si="4"/>
        <v>114.18891371184648</v>
      </c>
      <c r="AA46" s="13">
        <f t="shared" si="4"/>
        <v>107.68055117341532</v>
      </c>
      <c r="AB46" s="13">
        <f t="shared" si="4"/>
        <v>86.477842158464071</v>
      </c>
      <c r="AC46" s="13">
        <f t="shared" si="4"/>
        <v>90.318180302258867</v>
      </c>
      <c r="AD46" s="13">
        <f t="shared" si="4"/>
        <v>90.722426422658316</v>
      </c>
      <c r="AE46" s="13">
        <f t="shared" si="4"/>
        <v>73.360055551501873</v>
      </c>
      <c r="AF46" s="13">
        <f t="shared" si="4"/>
        <v>79.120562767194059</v>
      </c>
      <c r="AG46" s="13">
        <f t="shared" si="4"/>
        <v>81.99071022203016</v>
      </c>
      <c r="AH46" s="13">
        <f t="shared" ref="AH46:BA46" si="5">AH37/$BB37*100000+1</f>
        <v>76.856784492957118</v>
      </c>
      <c r="AI46" s="13">
        <f t="shared" si="5"/>
        <v>80.818396472871754</v>
      </c>
      <c r="AJ46" s="13">
        <f t="shared" si="5"/>
        <v>81.869436385910319</v>
      </c>
      <c r="AK46" s="13">
        <f t="shared" si="5"/>
        <v>72.814323288962612</v>
      </c>
      <c r="AL46" s="13">
        <f t="shared" si="5"/>
        <v>58.948681359261414</v>
      </c>
      <c r="AM46" s="13">
        <f t="shared" si="5"/>
        <v>75.037676951159582</v>
      </c>
      <c r="AN46" s="13">
        <f t="shared" si="5"/>
        <v>70.611181932785584</v>
      </c>
      <c r="AO46" s="13">
        <f t="shared" si="5"/>
        <v>65.517680815752499</v>
      </c>
      <c r="AP46" s="13">
        <f t="shared" si="5"/>
        <v>74.673855442800075</v>
      </c>
      <c r="AQ46" s="13">
        <f t="shared" si="5"/>
        <v>69.822901998006657</v>
      </c>
      <c r="AR46" s="13">
        <f t="shared" si="5"/>
        <v>70.00481275218641</v>
      </c>
      <c r="AS46" s="13">
        <f t="shared" si="5"/>
        <v>73.319630939461931</v>
      </c>
      <c r="AT46" s="13">
        <f t="shared" si="5"/>
        <v>73.400480163541815</v>
      </c>
      <c r="AU46" s="13">
        <f t="shared" si="5"/>
        <v>68.852711309047976</v>
      </c>
      <c r="AV46" s="13">
        <f t="shared" si="5"/>
        <v>69.822901998006657</v>
      </c>
      <c r="AW46" s="13">
        <f t="shared" si="5"/>
        <v>71.338824949504598</v>
      </c>
      <c r="AX46" s="13">
        <f t="shared" si="5"/>
        <v>70.772880380945381</v>
      </c>
      <c r="AY46" s="13">
        <f t="shared" si="5"/>
        <v>67.619760641829657</v>
      </c>
      <c r="AZ46" s="13">
        <f t="shared" si="5"/>
        <v>68.226129822428831</v>
      </c>
      <c r="BA46" s="13">
        <f t="shared" si="5"/>
        <v>61.636918059917761</v>
      </c>
      <c r="BB46" s="14"/>
      <c r="BC46" s="71"/>
    </row>
    <row r="47" spans="1:108" ht="14.25" customHeight="1" x14ac:dyDescent="0.3">
      <c r="A47" s="48">
        <v>2018</v>
      </c>
      <c r="B47" s="13">
        <f t="shared" ref="B47:AG47" si="6">B38/$BB38*100000+1</f>
        <v>97.634423879955065</v>
      </c>
      <c r="C47" s="13">
        <f t="shared" si="6"/>
        <v>110.96537749483201</v>
      </c>
      <c r="D47" s="13">
        <f t="shared" si="6"/>
        <v>103.51043641784685</v>
      </c>
      <c r="E47" s="13">
        <f t="shared" si="6"/>
        <v>111.9846857922214</v>
      </c>
      <c r="F47" s="13">
        <f t="shared" si="6"/>
        <v>137.92708128264158</v>
      </c>
      <c r="G47" s="13">
        <f t="shared" si="6"/>
        <v>116.92133578153866</v>
      </c>
      <c r="H47" s="13">
        <f t="shared" si="6"/>
        <v>129.45283190826706</v>
      </c>
      <c r="I47" s="13">
        <f t="shared" si="6"/>
        <v>130.95181469854558</v>
      </c>
      <c r="J47" s="13">
        <f t="shared" si="6"/>
        <v>133.19029566536148</v>
      </c>
      <c r="K47" s="13">
        <f t="shared" si="6"/>
        <v>147.26074745677582</v>
      </c>
      <c r="L47" s="13">
        <f t="shared" si="6"/>
        <v>128.71333373172965</v>
      </c>
      <c r="M47" s="13">
        <f t="shared" si="6"/>
        <v>131.05174688456412</v>
      </c>
      <c r="N47" s="13">
        <f t="shared" si="6"/>
        <v>89.200147379987939</v>
      </c>
      <c r="O47" s="13">
        <f t="shared" si="6"/>
        <v>140.74516892836522</v>
      </c>
      <c r="P47" s="13">
        <f t="shared" si="6"/>
        <v>120.07919285972538</v>
      </c>
      <c r="Q47" s="13">
        <f t="shared" si="6"/>
        <v>132.49077036323152</v>
      </c>
      <c r="R47" s="13">
        <f t="shared" si="6"/>
        <v>116.90134934433493</v>
      </c>
      <c r="S47" s="13">
        <f t="shared" si="6"/>
        <v>112.26449591307339</v>
      </c>
      <c r="T47" s="13">
        <f t="shared" si="6"/>
        <v>120.43894872939224</v>
      </c>
      <c r="U47" s="13">
        <f t="shared" si="6"/>
        <v>119.97926067370682</v>
      </c>
      <c r="V47" s="13">
        <f t="shared" si="6"/>
        <v>128.21367280163679</v>
      </c>
      <c r="W47" s="13">
        <f t="shared" si="6"/>
        <v>130.93182826134185</v>
      </c>
      <c r="X47" s="13">
        <f t="shared" si="6"/>
        <v>114.82275987514873</v>
      </c>
      <c r="Y47" s="13">
        <f t="shared" si="6"/>
        <v>118.40033213461345</v>
      </c>
      <c r="Z47" s="13">
        <f t="shared" si="6"/>
        <v>111.80480785738797</v>
      </c>
      <c r="AA47" s="13">
        <f t="shared" si="6"/>
        <v>93.317353443952925</v>
      </c>
      <c r="AB47" s="13">
        <f t="shared" si="6"/>
        <v>100.05278278160439</v>
      </c>
      <c r="AC47" s="13">
        <f t="shared" si="6"/>
        <v>90.199469240173627</v>
      </c>
      <c r="AD47" s="13">
        <f t="shared" si="6"/>
        <v>92.517895955804391</v>
      </c>
      <c r="AE47" s="13">
        <f t="shared" si="6"/>
        <v>92.397977332582116</v>
      </c>
      <c r="AF47" s="13">
        <f t="shared" si="6"/>
        <v>86.761802041134885</v>
      </c>
      <c r="AG47" s="13">
        <f t="shared" si="6"/>
        <v>88.620540701080245</v>
      </c>
      <c r="AH47" s="13">
        <f t="shared" ref="AH47:BA47" si="7">AH38/$BB38*100000+1</f>
        <v>86.382059734264331</v>
      </c>
      <c r="AI47" s="13">
        <f t="shared" si="7"/>
        <v>85.682534432134347</v>
      </c>
      <c r="AJ47" s="13">
        <f t="shared" si="7"/>
        <v>80.825830191631951</v>
      </c>
      <c r="AK47" s="13">
        <f t="shared" si="7"/>
        <v>89.939645556525349</v>
      </c>
      <c r="AL47" s="13">
        <f t="shared" si="7"/>
        <v>76.368854695203837</v>
      </c>
      <c r="AM47" s="13">
        <f t="shared" si="7"/>
        <v>81.345477558928508</v>
      </c>
      <c r="AN47" s="13">
        <f t="shared" si="7"/>
        <v>72.791282435739106</v>
      </c>
      <c r="AO47" s="13">
        <f t="shared" si="7"/>
        <v>72.491485877683402</v>
      </c>
      <c r="AP47" s="13">
        <f t="shared" si="7"/>
        <v>78.027728983112056</v>
      </c>
      <c r="AQ47" s="13">
        <f t="shared" si="7"/>
        <v>71.452191143090303</v>
      </c>
      <c r="AR47" s="13">
        <f t="shared" si="7"/>
        <v>89.799740496099346</v>
      </c>
      <c r="AS47" s="13">
        <f t="shared" si="7"/>
        <v>81.545341930965648</v>
      </c>
      <c r="AT47" s="13">
        <f t="shared" si="7"/>
        <v>85.942358115782625</v>
      </c>
      <c r="AU47" s="13">
        <f t="shared" si="7"/>
        <v>80.905775940446816</v>
      </c>
      <c r="AV47" s="13">
        <f t="shared" si="7"/>
        <v>74.929831216536456</v>
      </c>
      <c r="AW47" s="13">
        <f t="shared" si="7"/>
        <v>67.215066455903028</v>
      </c>
      <c r="AX47" s="13">
        <f t="shared" si="7"/>
        <v>73.670685672702504</v>
      </c>
      <c r="AY47" s="13">
        <f t="shared" si="7"/>
        <v>67.23505289310674</v>
      </c>
      <c r="AZ47" s="13">
        <f t="shared" si="7"/>
        <v>59.800098253325295</v>
      </c>
      <c r="BA47" s="13">
        <f t="shared" si="7"/>
        <v>59.500301695269592</v>
      </c>
      <c r="BB47" s="14"/>
      <c r="BC47" s="71"/>
    </row>
    <row r="48" spans="1:108" ht="14.25" customHeight="1" x14ac:dyDescent="0.3">
      <c r="A48" s="48">
        <v>2019</v>
      </c>
      <c r="B48" s="13">
        <f t="shared" ref="B48:AG48" si="8">B39/$BB39*100000+1</f>
        <v>81.44683282855533</v>
      </c>
      <c r="C48" s="13">
        <f t="shared" si="8"/>
        <v>99.635843937493874</v>
      </c>
      <c r="D48" s="13">
        <f t="shared" si="8"/>
        <v>97.658777512609234</v>
      </c>
      <c r="E48" s="13">
        <f t="shared" si="8"/>
        <v>112.48677569924391</v>
      </c>
      <c r="F48" s="13">
        <f t="shared" si="8"/>
        <v>114.12774083189815</v>
      </c>
      <c r="G48" s="13">
        <f t="shared" si="8"/>
        <v>133.76001043100246</v>
      </c>
      <c r="H48" s="13">
        <f t="shared" si="8"/>
        <v>144.93043573160057</v>
      </c>
      <c r="I48" s="13">
        <f t="shared" si="8"/>
        <v>175.35748801057491</v>
      </c>
      <c r="J48" s="13">
        <f t="shared" si="8"/>
        <v>148.54846728913944</v>
      </c>
      <c r="K48" s="13">
        <f t="shared" si="8"/>
        <v>135.46028755640324</v>
      </c>
      <c r="L48" s="13">
        <f t="shared" si="8"/>
        <v>154.20287726430945</v>
      </c>
      <c r="M48" s="13">
        <f t="shared" si="8"/>
        <v>138.88061247145362</v>
      </c>
      <c r="N48" s="13">
        <f t="shared" si="8"/>
        <v>141.90552410152711</v>
      </c>
      <c r="O48" s="13">
        <f t="shared" si="8"/>
        <v>134.78808497194245</v>
      </c>
      <c r="P48" s="13">
        <f t="shared" si="8"/>
        <v>128.935968354284</v>
      </c>
      <c r="Q48" s="13">
        <f t="shared" si="8"/>
        <v>92.676570121899985</v>
      </c>
      <c r="R48" s="13">
        <f t="shared" si="8"/>
        <v>137.20010601030171</v>
      </c>
      <c r="S48" s="13">
        <f t="shared" si="8"/>
        <v>124.44802756979588</v>
      </c>
      <c r="T48" s="13">
        <f t="shared" si="8"/>
        <v>141.49034015230134</v>
      </c>
      <c r="U48" s="13">
        <f t="shared" si="8"/>
        <v>128.46147241231165</v>
      </c>
      <c r="V48" s="13">
        <f t="shared" si="8"/>
        <v>130.65601614393361</v>
      </c>
      <c r="W48" s="13">
        <f t="shared" si="8"/>
        <v>128.2242244413255</v>
      </c>
      <c r="X48" s="13">
        <f t="shared" si="8"/>
        <v>139.63189771290979</v>
      </c>
      <c r="Y48" s="13">
        <f t="shared" si="8"/>
        <v>124.64573421228434</v>
      </c>
      <c r="Z48" s="13">
        <f t="shared" si="8"/>
        <v>130.55716282268935</v>
      </c>
      <c r="AA48" s="13">
        <f t="shared" si="8"/>
        <v>112.40769304224852</v>
      </c>
      <c r="AB48" s="13">
        <f t="shared" si="8"/>
        <v>109.08622144844236</v>
      </c>
      <c r="AC48" s="13">
        <f t="shared" si="8"/>
        <v>95.681711087724622</v>
      </c>
      <c r="AD48" s="13">
        <f t="shared" si="8"/>
        <v>109.99567200388928</v>
      </c>
      <c r="AE48" s="13">
        <f t="shared" si="8"/>
        <v>89.414410520840349</v>
      </c>
      <c r="AF48" s="13">
        <f t="shared" si="8"/>
        <v>91.648495580959974</v>
      </c>
      <c r="AG48" s="13">
        <f t="shared" si="8"/>
        <v>80.39898762336648</v>
      </c>
      <c r="AH48" s="13">
        <f t="shared" ref="AH48:BA48" si="9">AH39/$BB39*100000+1</f>
        <v>83.147109953956104</v>
      </c>
      <c r="AI48" s="13">
        <f t="shared" si="9"/>
        <v>95.365380459743065</v>
      </c>
      <c r="AJ48" s="13">
        <f t="shared" si="9"/>
        <v>98.607769396553863</v>
      </c>
      <c r="AK48" s="13">
        <f t="shared" si="9"/>
        <v>95.068820496010375</v>
      </c>
      <c r="AL48" s="13">
        <f t="shared" si="9"/>
        <v>98.350750761318849</v>
      </c>
      <c r="AM48" s="13">
        <f t="shared" si="9"/>
        <v>103.1550221737885</v>
      </c>
      <c r="AN48" s="13">
        <f t="shared" si="9"/>
        <v>91.826431559199605</v>
      </c>
      <c r="AO48" s="13">
        <f t="shared" si="9"/>
        <v>101.2372677416504</v>
      </c>
      <c r="AP48" s="13">
        <f t="shared" si="9"/>
        <v>104.30172070022157</v>
      </c>
      <c r="AQ48" s="13">
        <f t="shared" si="9"/>
        <v>106.2392457966085</v>
      </c>
      <c r="AR48" s="13">
        <f t="shared" si="9"/>
        <v>94.376847247300759</v>
      </c>
      <c r="AS48" s="13">
        <f t="shared" si="9"/>
        <v>100.56506515718964</v>
      </c>
      <c r="AT48" s="13">
        <f t="shared" si="9"/>
        <v>94.930425846268463</v>
      </c>
      <c r="AU48" s="13">
        <f t="shared" si="9"/>
        <v>97.698318841106925</v>
      </c>
      <c r="AV48" s="13">
        <f t="shared" si="9"/>
        <v>98.864788031788848</v>
      </c>
      <c r="AW48" s="13">
        <f t="shared" si="9"/>
        <v>93.605791341595761</v>
      </c>
      <c r="AX48" s="13">
        <f t="shared" si="9"/>
        <v>97.757630833853469</v>
      </c>
      <c r="AY48" s="13">
        <f t="shared" si="9"/>
        <v>108.75012015621196</v>
      </c>
      <c r="AZ48" s="13">
        <f t="shared" si="9"/>
        <v>102.56190224632311</v>
      </c>
      <c r="BA48" s="13">
        <f t="shared" si="9"/>
        <v>83.680917888674941</v>
      </c>
      <c r="BB48" s="14"/>
      <c r="BC48" s="71"/>
    </row>
    <row r="49" spans="1:54" ht="15" thickBot="1" x14ac:dyDescent="0.25">
      <c r="A49" s="49">
        <v>2023</v>
      </c>
      <c r="B49" s="61">
        <f t="shared" ref="B49:AG49" si="10">B40/$BB40*100000+1</f>
        <v>126.49824456384894</v>
      </c>
      <c r="C49" s="61">
        <f t="shared" si="10"/>
        <v>127.58143655963021</v>
      </c>
      <c r="D49" s="61">
        <f t="shared" si="10"/>
        <v>133.75753127241805</v>
      </c>
      <c r="E49" s="61">
        <f t="shared" si="10"/>
        <v>126.09917382856112</v>
      </c>
      <c r="F49" s="61">
        <f t="shared" si="10"/>
        <v>126.68827824731935</v>
      </c>
      <c r="G49" s="61">
        <f t="shared" si="10"/>
        <v>119.71404206395583</v>
      </c>
      <c r="H49" s="61">
        <f t="shared" si="10"/>
        <v>121.67138900370091</v>
      </c>
      <c r="I49" s="61">
        <f t="shared" si="10"/>
        <v>136.22796915753318</v>
      </c>
      <c r="J49" s="61">
        <f t="shared" si="10"/>
        <v>127.01133550921899</v>
      </c>
      <c r="K49" s="61">
        <f t="shared" si="10"/>
        <v>130.10888454978647</v>
      </c>
      <c r="L49" s="61">
        <f t="shared" si="10"/>
        <v>124.19883699385716</v>
      </c>
      <c r="M49" s="61">
        <f t="shared" si="10"/>
        <v>131.62915401754961</v>
      </c>
      <c r="N49" s="61">
        <f t="shared" si="10"/>
        <v>119.48600164379135</v>
      </c>
      <c r="O49" s="61">
        <f t="shared" si="10"/>
        <v>76.348355496011663</v>
      </c>
      <c r="P49" s="61">
        <f t="shared" si="10"/>
        <v>112.01767788340483</v>
      </c>
      <c r="Q49" s="61">
        <f t="shared" si="10"/>
        <v>138.24232620231936</v>
      </c>
      <c r="R49" s="61">
        <f t="shared" si="10"/>
        <v>148.58015858310887</v>
      </c>
      <c r="S49" s="61">
        <f t="shared" si="10"/>
        <v>161.29341200727831</v>
      </c>
      <c r="T49" s="61">
        <f t="shared" si="10"/>
        <v>190.36856557824876</v>
      </c>
      <c r="U49" s="61">
        <f t="shared" si="10"/>
        <v>204.58308510183429</v>
      </c>
      <c r="V49" s="61">
        <f t="shared" si="10"/>
        <v>186.07380433181783</v>
      </c>
      <c r="W49" s="61">
        <f t="shared" si="10"/>
        <v>197.98891628541159</v>
      </c>
      <c r="X49" s="61">
        <f t="shared" si="10"/>
        <v>191.81282157262376</v>
      </c>
      <c r="Y49" s="61">
        <f t="shared" si="10"/>
        <v>162.87069158008256</v>
      </c>
      <c r="Z49" s="61">
        <f t="shared" si="10"/>
        <v>167.39349324667796</v>
      </c>
      <c r="AA49" s="61">
        <f t="shared" si="10"/>
        <v>145.99570048791148</v>
      </c>
      <c r="AB49" s="61">
        <f t="shared" si="10"/>
        <v>120.49318016618446</v>
      </c>
      <c r="AC49" s="61">
        <f t="shared" si="10"/>
        <v>119.80905890569105</v>
      </c>
      <c r="AD49" s="61">
        <f t="shared" si="10"/>
        <v>138.79342388438351</v>
      </c>
      <c r="AE49" s="61">
        <f t="shared" si="10"/>
        <v>124.95897172773874</v>
      </c>
      <c r="AF49" s="61">
        <f t="shared" si="10"/>
        <v>128.34157129351178</v>
      </c>
      <c r="AG49" s="61">
        <f t="shared" si="10"/>
        <v>147.21191606212201</v>
      </c>
      <c r="AH49" s="61">
        <f t="shared" ref="AH49:BA49" si="11">AH40/$BB40*100000+1</f>
        <v>124.55990099245091</v>
      </c>
      <c r="AI49" s="61">
        <f t="shared" si="11"/>
        <v>130.20390139152164</v>
      </c>
      <c r="AJ49" s="61">
        <f t="shared" si="11"/>
        <v>128.45559150359401</v>
      </c>
      <c r="AK49" s="61">
        <f t="shared" si="11"/>
        <v>120.20812964097887</v>
      </c>
      <c r="AL49" s="61">
        <f t="shared" si="11"/>
        <v>107.68490990027983</v>
      </c>
      <c r="AM49" s="61">
        <f t="shared" si="11"/>
        <v>122.94461468295255</v>
      </c>
      <c r="AN49" s="61">
        <f t="shared" si="11"/>
        <v>125.81412330335553</v>
      </c>
      <c r="AO49" s="61">
        <f t="shared" si="11"/>
        <v>121.61437889865978</v>
      </c>
      <c r="AP49" s="61">
        <f t="shared" si="11"/>
        <v>113.5949574562091</v>
      </c>
      <c r="AQ49" s="61">
        <f t="shared" si="11"/>
        <v>115.59031113264825</v>
      </c>
      <c r="AR49" s="61">
        <f t="shared" si="11"/>
        <v>97.594121308001846</v>
      </c>
      <c r="AS49" s="61">
        <f t="shared" si="11"/>
        <v>110.38338820555944</v>
      </c>
      <c r="AT49" s="61">
        <f t="shared" si="11"/>
        <v>105.36649896194101</v>
      </c>
      <c r="AU49" s="61">
        <f t="shared" si="11"/>
        <v>1</v>
      </c>
      <c r="AV49" s="61">
        <f t="shared" si="11"/>
        <v>1</v>
      </c>
      <c r="AW49" s="61">
        <f t="shared" si="11"/>
        <v>1</v>
      </c>
      <c r="AX49" s="61">
        <f t="shared" si="11"/>
        <v>1</v>
      </c>
      <c r="AY49" s="61">
        <f t="shared" si="11"/>
        <v>1</v>
      </c>
      <c r="AZ49" s="61">
        <f t="shared" si="11"/>
        <v>1</v>
      </c>
      <c r="BA49" s="61">
        <f t="shared" si="11"/>
        <v>1</v>
      </c>
      <c r="BB49" s="14"/>
    </row>
    <row r="50" spans="1:54" ht="15" thickTop="1" x14ac:dyDescent="0.2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8"/>
    </row>
    <row r="51" spans="1:54" x14ac:dyDescent="0.2">
      <c r="A51" s="1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4" ht="15.75" thickBot="1" x14ac:dyDescent="0.3">
      <c r="A52" s="9" t="s">
        <v>16</v>
      </c>
    </row>
    <row r="53" spans="1:54" ht="15" thickBot="1" x14ac:dyDescent="0.25">
      <c r="A53" s="44" t="s">
        <v>10</v>
      </c>
      <c r="B53" s="45">
        <v>1</v>
      </c>
      <c r="C53" s="46">
        <v>2</v>
      </c>
      <c r="D53" s="46">
        <v>3</v>
      </c>
      <c r="E53" s="46">
        <v>4</v>
      </c>
      <c r="F53" s="46">
        <v>5</v>
      </c>
      <c r="G53" s="46">
        <v>6</v>
      </c>
      <c r="H53" s="46">
        <v>7</v>
      </c>
      <c r="I53" s="46">
        <v>8</v>
      </c>
      <c r="J53" s="46">
        <v>9</v>
      </c>
      <c r="K53" s="46">
        <v>10</v>
      </c>
      <c r="L53" s="46">
        <v>11</v>
      </c>
      <c r="M53" s="46">
        <v>12</v>
      </c>
      <c r="N53" s="46">
        <v>13</v>
      </c>
      <c r="O53" s="46">
        <v>14</v>
      </c>
      <c r="P53" s="46">
        <v>15</v>
      </c>
      <c r="Q53" s="46">
        <v>16</v>
      </c>
      <c r="R53" s="46">
        <v>17</v>
      </c>
      <c r="S53" s="46">
        <v>18</v>
      </c>
      <c r="T53" s="46">
        <v>19</v>
      </c>
      <c r="U53" s="46">
        <v>20</v>
      </c>
      <c r="V53" s="46">
        <v>21</v>
      </c>
      <c r="W53" s="46">
        <v>22</v>
      </c>
      <c r="X53" s="46">
        <v>23</v>
      </c>
      <c r="Y53" s="46">
        <v>24</v>
      </c>
      <c r="Z53" s="46">
        <v>25</v>
      </c>
      <c r="AA53" s="46">
        <v>26</v>
      </c>
      <c r="AB53" s="46">
        <v>27</v>
      </c>
      <c r="AC53" s="46">
        <v>28</v>
      </c>
      <c r="AD53" s="46">
        <v>29</v>
      </c>
      <c r="AE53" s="46">
        <v>30</v>
      </c>
      <c r="AF53" s="46">
        <v>31</v>
      </c>
      <c r="AG53" s="46">
        <v>32</v>
      </c>
      <c r="AH53" s="46">
        <v>33</v>
      </c>
      <c r="AI53" s="46">
        <v>34</v>
      </c>
      <c r="AJ53" s="46">
        <v>35</v>
      </c>
      <c r="AK53" s="46">
        <v>36</v>
      </c>
      <c r="AL53" s="46">
        <v>37</v>
      </c>
      <c r="AM53" s="46">
        <v>38</v>
      </c>
      <c r="AN53" s="46">
        <v>39</v>
      </c>
      <c r="AO53" s="46">
        <v>40</v>
      </c>
      <c r="AP53" s="46">
        <v>41</v>
      </c>
      <c r="AQ53" s="46">
        <v>42</v>
      </c>
      <c r="AR53" s="46">
        <v>43</v>
      </c>
      <c r="AS53" s="46">
        <v>44</v>
      </c>
      <c r="AT53" s="46">
        <v>45</v>
      </c>
      <c r="AU53" s="46">
        <v>46</v>
      </c>
      <c r="AV53" s="46">
        <v>47</v>
      </c>
      <c r="AW53" s="46">
        <v>48</v>
      </c>
      <c r="AX53" s="46">
        <v>49</v>
      </c>
      <c r="AY53" s="46">
        <v>50</v>
      </c>
      <c r="AZ53" s="46">
        <v>51</v>
      </c>
      <c r="BA53" s="47">
        <v>52</v>
      </c>
      <c r="BB53" s="8"/>
    </row>
    <row r="54" spans="1:54" x14ac:dyDescent="0.2">
      <c r="A54" s="48">
        <v>2015</v>
      </c>
      <c r="B54" s="43">
        <f t="shared" ref="B54:AG54" si="12">LN(B44)</f>
        <v>5.0081463571567264</v>
      </c>
      <c r="C54" s="43">
        <f t="shared" si="12"/>
        <v>4.8966249022033423</v>
      </c>
      <c r="D54" s="43">
        <f t="shared" si="12"/>
        <v>5.0042662595001826</v>
      </c>
      <c r="E54" s="43">
        <f t="shared" si="12"/>
        <v>4.9860516421322201</v>
      </c>
      <c r="F54" s="43">
        <f t="shared" si="12"/>
        <v>5.0476047042636081</v>
      </c>
      <c r="G54" s="43">
        <f t="shared" si="12"/>
        <v>5.0602876477859748</v>
      </c>
      <c r="H54" s="43">
        <f t="shared" si="12"/>
        <v>5.0110465822881718</v>
      </c>
      <c r="I54" s="43">
        <f t="shared" si="12"/>
        <v>5.1233701832735381</v>
      </c>
      <c r="J54" s="43">
        <f t="shared" si="12"/>
        <v>5.0633025322081791</v>
      </c>
      <c r="K54" s="43">
        <f t="shared" si="12"/>
        <v>5.0227004119060519</v>
      </c>
      <c r="L54" s="43">
        <f t="shared" si="12"/>
        <v>4.9790991119035191</v>
      </c>
      <c r="M54" s="43">
        <f t="shared" si="12"/>
        <v>4.9466856890207973</v>
      </c>
      <c r="N54" s="43">
        <f t="shared" si="12"/>
        <v>4.5408765367172501</v>
      </c>
      <c r="O54" s="43">
        <f t="shared" si="12"/>
        <v>4.9620103794108834</v>
      </c>
      <c r="P54" s="43">
        <f t="shared" si="12"/>
        <v>4.9636023164959848</v>
      </c>
      <c r="Q54" s="43">
        <f t="shared" si="12"/>
        <v>4.8802561954804782</v>
      </c>
      <c r="R54" s="43">
        <f t="shared" si="12"/>
        <v>4.8023242484525417</v>
      </c>
      <c r="S54" s="43">
        <f t="shared" si="12"/>
        <v>4.9116643436410499</v>
      </c>
      <c r="T54" s="43">
        <f t="shared" si="12"/>
        <v>4.9314212087448066</v>
      </c>
      <c r="U54" s="43">
        <f t="shared" si="12"/>
        <v>4.9191000867856705</v>
      </c>
      <c r="V54" s="43">
        <f t="shared" si="12"/>
        <v>4.7619292299334068</v>
      </c>
      <c r="W54" s="43">
        <f t="shared" si="12"/>
        <v>4.8543027227680193</v>
      </c>
      <c r="X54" s="43">
        <f t="shared" si="12"/>
        <v>4.7139112135407704</v>
      </c>
      <c r="Y54" s="43">
        <f t="shared" si="12"/>
        <v>4.7301138840529262</v>
      </c>
      <c r="Z54" s="43">
        <f t="shared" si="12"/>
        <v>4.7192797851454173</v>
      </c>
      <c r="AA54" s="43">
        <f t="shared" si="12"/>
        <v>4.6562211520723586</v>
      </c>
      <c r="AB54" s="43">
        <f t="shared" si="12"/>
        <v>4.4794422521206316</v>
      </c>
      <c r="AC54" s="43">
        <f t="shared" si="12"/>
        <v>4.5439613795885556</v>
      </c>
      <c r="AD54" s="43">
        <f t="shared" si="12"/>
        <v>4.6049829400855007</v>
      </c>
      <c r="AE54" s="43">
        <f t="shared" si="12"/>
        <v>4.5800435854562673</v>
      </c>
      <c r="AF54" s="43">
        <f t="shared" si="12"/>
        <v>4.6113789051019527</v>
      </c>
      <c r="AG54" s="43">
        <f t="shared" si="12"/>
        <v>4.5620571897207087</v>
      </c>
      <c r="AH54" s="43">
        <f t="shared" ref="AH54:BA54" si="13">LN(AH44)</f>
        <v>4.6409637307479077</v>
      </c>
      <c r="AI54" s="43">
        <f t="shared" si="13"/>
        <v>4.6640561529809146</v>
      </c>
      <c r="AJ54" s="43">
        <f t="shared" si="13"/>
        <v>4.7312091099823341</v>
      </c>
      <c r="AK54" s="43">
        <f t="shared" si="13"/>
        <v>4.7107506677376554</v>
      </c>
      <c r="AL54" s="43">
        <f t="shared" si="13"/>
        <v>4.6755018713808054</v>
      </c>
      <c r="AM54" s="43">
        <f t="shared" si="13"/>
        <v>4.8489653417307084</v>
      </c>
      <c r="AN54" s="43">
        <f t="shared" si="13"/>
        <v>4.773013433840342</v>
      </c>
      <c r="AO54" s="43">
        <f t="shared" si="13"/>
        <v>4.810278498159156</v>
      </c>
      <c r="AP54" s="43">
        <f t="shared" si="13"/>
        <v>4.7943062210145673</v>
      </c>
      <c r="AQ54" s="43">
        <f t="shared" si="13"/>
        <v>4.7525083151851284</v>
      </c>
      <c r="AR54" s="43">
        <f t="shared" si="13"/>
        <v>4.7537576856939916</v>
      </c>
      <c r="AS54" s="43">
        <f t="shared" si="13"/>
        <v>4.6644462962298228</v>
      </c>
      <c r="AT54" s="43">
        <f t="shared" si="13"/>
        <v>4.6932815712251035</v>
      </c>
      <c r="AU54" s="43">
        <f t="shared" si="13"/>
        <v>4.7737130620883672</v>
      </c>
      <c r="AV54" s="43">
        <f t="shared" si="13"/>
        <v>4.5315644962499277</v>
      </c>
      <c r="AW54" s="43">
        <f t="shared" si="13"/>
        <v>4.6256726738097482</v>
      </c>
      <c r="AX54" s="43">
        <f t="shared" si="13"/>
        <v>4.5395515424875867</v>
      </c>
      <c r="AY54" s="43">
        <f t="shared" si="13"/>
        <v>4.4184849650418307</v>
      </c>
      <c r="AZ54" s="43">
        <f t="shared" si="13"/>
        <v>4.2012056204019217</v>
      </c>
      <c r="BA54" s="43">
        <f t="shared" si="13"/>
        <v>4.178636409489652</v>
      </c>
      <c r="BB54" s="14"/>
    </row>
    <row r="55" spans="1:54" x14ac:dyDescent="0.2">
      <c r="A55" s="48">
        <v>2016</v>
      </c>
      <c r="B55" s="43">
        <f t="shared" ref="B55:AG55" si="14">LN(B45)</f>
        <v>4.5592543807940755</v>
      </c>
      <c r="C55" s="43">
        <f t="shared" si="14"/>
        <v>4.5384874654724259</v>
      </c>
      <c r="D55" s="43">
        <f t="shared" si="14"/>
        <v>4.6297176387281906</v>
      </c>
      <c r="E55" s="43">
        <f t="shared" si="14"/>
        <v>4.6414208620145514</v>
      </c>
      <c r="F55" s="43">
        <f t="shared" si="14"/>
        <v>4.7611542277540737</v>
      </c>
      <c r="G55" s="43">
        <f t="shared" si="14"/>
        <v>4.8939876805536615</v>
      </c>
      <c r="H55" s="43">
        <f t="shared" si="14"/>
        <v>4.9530259605027833</v>
      </c>
      <c r="I55" s="43">
        <f t="shared" si="14"/>
        <v>5.0422142538691963</v>
      </c>
      <c r="J55" s="43">
        <f t="shared" si="14"/>
        <v>5.050632140019129</v>
      </c>
      <c r="K55" s="43">
        <f t="shared" si="14"/>
        <v>5.0700882496114614</v>
      </c>
      <c r="L55" s="43">
        <f t="shared" si="14"/>
        <v>5.1391932658865391</v>
      </c>
      <c r="M55" s="43">
        <f t="shared" si="14"/>
        <v>4.7565951388563255</v>
      </c>
      <c r="N55" s="43">
        <f t="shared" si="14"/>
        <v>5.1947993792840128</v>
      </c>
      <c r="O55" s="43">
        <f t="shared" si="14"/>
        <v>5.2822556887820626</v>
      </c>
      <c r="P55" s="43">
        <f t="shared" si="14"/>
        <v>5.023818404387173</v>
      </c>
      <c r="Q55" s="43">
        <f t="shared" si="14"/>
        <v>5.2108844849436808</v>
      </c>
      <c r="R55" s="43">
        <f t="shared" si="14"/>
        <v>5.186944508655543</v>
      </c>
      <c r="S55" s="43">
        <f t="shared" si="14"/>
        <v>5.2258359168501318</v>
      </c>
      <c r="T55" s="43">
        <f t="shared" si="14"/>
        <v>5.0745740542360958</v>
      </c>
      <c r="U55" s="43">
        <f t="shared" si="14"/>
        <v>5.0870283007488677</v>
      </c>
      <c r="V55" s="43">
        <f t="shared" si="14"/>
        <v>5.0931977372503301</v>
      </c>
      <c r="W55" s="43">
        <f t="shared" si="14"/>
        <v>4.9809364561107605</v>
      </c>
      <c r="X55" s="43">
        <f t="shared" si="14"/>
        <v>4.8941408573553495</v>
      </c>
      <c r="Y55" s="43">
        <f t="shared" si="14"/>
        <v>4.8393663055634342</v>
      </c>
      <c r="Z55" s="43">
        <f t="shared" si="14"/>
        <v>4.7404726260661905</v>
      </c>
      <c r="AA55" s="43">
        <f t="shared" si="14"/>
        <v>4.6804830131011981</v>
      </c>
      <c r="AB55" s="43">
        <f t="shared" si="14"/>
        <v>4.6063006917591158</v>
      </c>
      <c r="AC55" s="43">
        <f t="shared" si="14"/>
        <v>4.5452407097853706</v>
      </c>
      <c r="AD55" s="43">
        <f t="shared" si="14"/>
        <v>4.6562971262284325</v>
      </c>
      <c r="AE55" s="43">
        <f t="shared" si="14"/>
        <v>4.6073214325391607</v>
      </c>
      <c r="AF55" s="43">
        <f t="shared" si="14"/>
        <v>4.591899828509586</v>
      </c>
      <c r="AG55" s="43">
        <f t="shared" si="14"/>
        <v>4.6388539246499567</v>
      </c>
      <c r="AH55" s="43">
        <f t="shared" ref="AH55:BA55" si="15">LN(AH45)</f>
        <v>4.5426319580514134</v>
      </c>
      <c r="AI55" s="43">
        <f t="shared" si="15"/>
        <v>4.5732855104099128</v>
      </c>
      <c r="AJ55" s="43">
        <f t="shared" si="15"/>
        <v>4.5605381044613598</v>
      </c>
      <c r="AK55" s="43">
        <f t="shared" si="15"/>
        <v>4.5960355660397783</v>
      </c>
      <c r="AL55" s="43">
        <f t="shared" si="15"/>
        <v>4.4520105563833887</v>
      </c>
      <c r="AM55" s="43">
        <f t="shared" si="15"/>
        <v>4.4921850078502601</v>
      </c>
      <c r="AN55" s="43">
        <f t="shared" si="15"/>
        <v>4.535861013344376</v>
      </c>
      <c r="AO55" s="43">
        <f t="shared" si="15"/>
        <v>4.5879549713621746</v>
      </c>
      <c r="AP55" s="43">
        <f t="shared" si="15"/>
        <v>4.4185683269239018</v>
      </c>
      <c r="AQ55" s="43">
        <f t="shared" si="15"/>
        <v>4.4099057720676322</v>
      </c>
      <c r="AR55" s="43">
        <f t="shared" si="15"/>
        <v>4.3693209715141945</v>
      </c>
      <c r="AS55" s="43">
        <f t="shared" si="15"/>
        <v>4.3523510736595954</v>
      </c>
      <c r="AT55" s="43">
        <f t="shared" si="15"/>
        <v>4.3297160561194623</v>
      </c>
      <c r="AU55" s="43">
        <f t="shared" si="15"/>
        <v>4.4210296220314094</v>
      </c>
      <c r="AV55" s="43">
        <f t="shared" si="15"/>
        <v>4.2683488777801717</v>
      </c>
      <c r="AW55" s="43">
        <f t="shared" si="15"/>
        <v>4.2066301230293339</v>
      </c>
      <c r="AX55" s="43">
        <f t="shared" si="15"/>
        <v>4.4334888523503961</v>
      </c>
      <c r="AY55" s="43">
        <f t="shared" si="15"/>
        <v>4.3494505365532712</v>
      </c>
      <c r="AZ55" s="43">
        <f t="shared" si="15"/>
        <v>4.2637563202906374</v>
      </c>
      <c r="BA55" s="43">
        <f t="shared" si="15"/>
        <v>4.2072391543019743</v>
      </c>
      <c r="BB55" s="14"/>
    </row>
    <row r="56" spans="1:54" x14ac:dyDescent="0.2">
      <c r="A56" s="48">
        <v>2017</v>
      </c>
      <c r="B56" s="43">
        <f t="shared" ref="B56:AG56" si="16">LN(B46)</f>
        <v>4.502667176924529</v>
      </c>
      <c r="C56" s="43">
        <f t="shared" si="16"/>
        <v>4.4407747365846433</v>
      </c>
      <c r="D56" s="43">
        <f t="shared" si="16"/>
        <v>4.5267835243338244</v>
      </c>
      <c r="E56" s="43">
        <f t="shared" si="16"/>
        <v>4.5760474811814298</v>
      </c>
      <c r="F56" s="43">
        <f t="shared" si="16"/>
        <v>4.6586884135460762</v>
      </c>
      <c r="G56" s="43">
        <f t="shared" si="16"/>
        <v>4.7131238757914478</v>
      </c>
      <c r="H56" s="43">
        <f t="shared" si="16"/>
        <v>4.7999617389464033</v>
      </c>
      <c r="I56" s="43">
        <f t="shared" si="16"/>
        <v>4.9801607994622872</v>
      </c>
      <c r="J56" s="43">
        <f t="shared" si="16"/>
        <v>4.9078728679956996</v>
      </c>
      <c r="K56" s="43">
        <f t="shared" si="16"/>
        <v>4.9986047142974606</v>
      </c>
      <c r="L56" s="43">
        <f t="shared" si="16"/>
        <v>5.0749849651970589</v>
      </c>
      <c r="M56" s="43">
        <f t="shared" si="16"/>
        <v>5.1589226175329648</v>
      </c>
      <c r="N56" s="43">
        <f t="shared" si="16"/>
        <v>5.0297545489930631</v>
      </c>
      <c r="O56" s="43">
        <f t="shared" si="16"/>
        <v>5.0041807032392418</v>
      </c>
      <c r="P56" s="43">
        <f t="shared" si="16"/>
        <v>4.600509259198688</v>
      </c>
      <c r="Q56" s="43">
        <f t="shared" si="16"/>
        <v>5.235173646220983</v>
      </c>
      <c r="R56" s="43">
        <f t="shared" si="16"/>
        <v>5.0702990247534458</v>
      </c>
      <c r="S56" s="43">
        <f t="shared" si="16"/>
        <v>5.1031401366044014</v>
      </c>
      <c r="T56" s="43">
        <f t="shared" si="16"/>
        <v>5.0343707687814065</v>
      </c>
      <c r="U56" s="43">
        <f t="shared" si="16"/>
        <v>5.0570089007301267</v>
      </c>
      <c r="V56" s="43">
        <f t="shared" si="16"/>
        <v>5.0348969824691814</v>
      </c>
      <c r="W56" s="43">
        <f t="shared" si="16"/>
        <v>4.9518409703681776</v>
      </c>
      <c r="X56" s="43">
        <f t="shared" si="16"/>
        <v>4.8878117871868687</v>
      </c>
      <c r="Y56" s="43">
        <f t="shared" si="16"/>
        <v>4.8299493628790513</v>
      </c>
      <c r="Z56" s="43">
        <f t="shared" si="16"/>
        <v>4.737854214679837</v>
      </c>
      <c r="AA56" s="43">
        <f t="shared" si="16"/>
        <v>4.67916898450716</v>
      </c>
      <c r="AB56" s="43">
        <f t="shared" si="16"/>
        <v>4.459888221105496</v>
      </c>
      <c r="AC56" s="43">
        <f t="shared" si="16"/>
        <v>4.5033387724092506</v>
      </c>
      <c r="AD56" s="43">
        <f t="shared" si="16"/>
        <v>4.5078045859032736</v>
      </c>
      <c r="AE56" s="43">
        <f t="shared" si="16"/>
        <v>4.2953795851930412</v>
      </c>
      <c r="AF56" s="43">
        <f t="shared" si="16"/>
        <v>4.3709728001202279</v>
      </c>
      <c r="AG56" s="43">
        <f t="shared" si="16"/>
        <v>4.4066059508712172</v>
      </c>
      <c r="AH56" s="43">
        <f t="shared" ref="AH56:BA56" si="17">LN(AH46)</f>
        <v>4.3419437483645593</v>
      </c>
      <c r="AI56" s="43">
        <f t="shared" si="17"/>
        <v>4.3922046187317925</v>
      </c>
      <c r="AJ56" s="43">
        <f t="shared" si="17"/>
        <v>4.4051257391080378</v>
      </c>
      <c r="AK56" s="43">
        <f t="shared" si="17"/>
        <v>4.2879126843249589</v>
      </c>
      <c r="AL56" s="43">
        <f t="shared" si="17"/>
        <v>4.0766672579335577</v>
      </c>
      <c r="AM56" s="43">
        <f t="shared" si="17"/>
        <v>4.3179903467448906</v>
      </c>
      <c r="AN56" s="43">
        <f t="shared" si="17"/>
        <v>4.2571885162748009</v>
      </c>
      <c r="AO56" s="43">
        <f t="shared" si="17"/>
        <v>4.182320042333366</v>
      </c>
      <c r="AP56" s="43">
        <f t="shared" si="17"/>
        <v>4.3131300368042638</v>
      </c>
      <c r="AQ56" s="43">
        <f t="shared" si="17"/>
        <v>4.2459620648063519</v>
      </c>
      <c r="AR56" s="43">
        <f t="shared" si="17"/>
        <v>4.2485639932886015</v>
      </c>
      <c r="AS56" s="43">
        <f t="shared" si="17"/>
        <v>4.2948283893999424</v>
      </c>
      <c r="AT56" s="43">
        <f t="shared" si="17"/>
        <v>4.2959304773366993</v>
      </c>
      <c r="AU56" s="43">
        <f t="shared" si="17"/>
        <v>4.2319696043418942</v>
      </c>
      <c r="AV56" s="43">
        <f t="shared" si="17"/>
        <v>4.2459620648063519</v>
      </c>
      <c r="AW56" s="43">
        <f t="shared" si="17"/>
        <v>4.2674407086639565</v>
      </c>
      <c r="AX56" s="43">
        <f t="shared" si="17"/>
        <v>4.259475881852147</v>
      </c>
      <c r="AY56" s="43">
        <f t="shared" si="17"/>
        <v>4.2139002575194029</v>
      </c>
      <c r="AZ56" s="43">
        <f t="shared" si="17"/>
        <v>4.2228276266980869</v>
      </c>
      <c r="BA56" s="43">
        <f t="shared" si="17"/>
        <v>4.1212610101739813</v>
      </c>
      <c r="BB56" s="14"/>
    </row>
    <row r="57" spans="1:54" x14ac:dyDescent="0.2">
      <c r="A57" s="48">
        <v>2018</v>
      </c>
      <c r="B57" s="43">
        <f t="shared" ref="B57:AG57" si="18">LN(B47)</f>
        <v>4.5812301349217872</v>
      </c>
      <c r="C57" s="43">
        <f t="shared" si="18"/>
        <v>4.7092182381959278</v>
      </c>
      <c r="D57" s="43">
        <f t="shared" si="18"/>
        <v>4.6396724425769635</v>
      </c>
      <c r="E57" s="43">
        <f t="shared" si="18"/>
        <v>4.7183621279481258</v>
      </c>
      <c r="F57" s="43">
        <f t="shared" si="18"/>
        <v>4.9267251490039792</v>
      </c>
      <c r="G57" s="43">
        <f t="shared" si="18"/>
        <v>4.7615013649258042</v>
      </c>
      <c r="H57" s="43">
        <f t="shared" si="18"/>
        <v>4.8633165824222777</v>
      </c>
      <c r="I57" s="43">
        <f t="shared" si="18"/>
        <v>4.8748294288076472</v>
      </c>
      <c r="J57" s="43">
        <f t="shared" si="18"/>
        <v>4.8917789000870533</v>
      </c>
      <c r="K57" s="43">
        <f t="shared" si="18"/>
        <v>4.992204807690122</v>
      </c>
      <c r="L57" s="43">
        <f t="shared" si="18"/>
        <v>4.8575877124347828</v>
      </c>
      <c r="M57" s="43">
        <f t="shared" si="18"/>
        <v>4.875592259589494</v>
      </c>
      <c r="N57" s="43">
        <f t="shared" si="18"/>
        <v>4.4908826918266156</v>
      </c>
      <c r="O57" s="43">
        <f t="shared" si="18"/>
        <v>4.9469509426535687</v>
      </c>
      <c r="P57" s="43">
        <f t="shared" si="18"/>
        <v>4.7881514656147859</v>
      </c>
      <c r="Q57" s="43">
        <f t="shared" si="18"/>
        <v>4.8865129853640825</v>
      </c>
      <c r="R57" s="43">
        <f t="shared" si="18"/>
        <v>4.7613304111345451</v>
      </c>
      <c r="S57" s="43">
        <f t="shared" si="18"/>
        <v>4.7208576578219734</v>
      </c>
      <c r="T57" s="43">
        <f t="shared" si="18"/>
        <v>4.791142974991847</v>
      </c>
      <c r="U57" s="43">
        <f t="shared" si="18"/>
        <v>4.7873189001265049</v>
      </c>
      <c r="V57" s="43">
        <f t="shared" si="18"/>
        <v>4.8536981909184886</v>
      </c>
      <c r="W57" s="43">
        <f t="shared" si="18"/>
        <v>4.8746767927971151</v>
      </c>
      <c r="X57" s="43">
        <f t="shared" si="18"/>
        <v>4.7433897209873601</v>
      </c>
      <c r="Y57" s="43">
        <f t="shared" si="18"/>
        <v>4.7740715276369627</v>
      </c>
      <c r="Z57" s="43">
        <f t="shared" si="18"/>
        <v>4.7167545638874762</v>
      </c>
      <c r="AA57" s="43">
        <f t="shared" si="18"/>
        <v>4.5360060867419998</v>
      </c>
      <c r="AB57" s="43">
        <f t="shared" si="18"/>
        <v>4.6056978745520318</v>
      </c>
      <c r="AC57" s="43">
        <f t="shared" si="18"/>
        <v>4.5020235427959845</v>
      </c>
      <c r="AD57" s="43">
        <f t="shared" si="18"/>
        <v>4.527402095597993</v>
      </c>
      <c r="AE57" s="43">
        <f t="shared" si="18"/>
        <v>4.5261050880680207</v>
      </c>
      <c r="AF57" s="43">
        <f t="shared" si="18"/>
        <v>4.4631664561571585</v>
      </c>
      <c r="AG57" s="43">
        <f t="shared" si="18"/>
        <v>4.4843636670964475</v>
      </c>
      <c r="AH57" s="43">
        <f t="shared" ref="AH57:BA57" si="19">LN(AH47)</f>
        <v>4.4587800122848993</v>
      </c>
      <c r="AI57" s="43">
        <f t="shared" si="19"/>
        <v>4.4506490059089909</v>
      </c>
      <c r="AJ57" s="43">
        <f t="shared" si="19"/>
        <v>4.3922965950296016</v>
      </c>
      <c r="AK57" s="43">
        <f t="shared" si="19"/>
        <v>4.4991388404467081</v>
      </c>
      <c r="AL57" s="43">
        <f t="shared" si="19"/>
        <v>4.3355749519985745</v>
      </c>
      <c r="AM57" s="43">
        <f t="shared" si="19"/>
        <v>4.39870523972795</v>
      </c>
      <c r="AN57" s="43">
        <f t="shared" si="19"/>
        <v>4.287596201270599</v>
      </c>
      <c r="AO57" s="43">
        <f t="shared" si="19"/>
        <v>4.2834691187945779</v>
      </c>
      <c r="AP57" s="43">
        <f t="shared" si="19"/>
        <v>4.3570642632980032</v>
      </c>
      <c r="AQ57" s="43">
        <f t="shared" si="19"/>
        <v>4.2690285707088833</v>
      </c>
      <c r="AR57" s="43">
        <f t="shared" si="19"/>
        <v>4.4975820855055302</v>
      </c>
      <c r="AS57" s="43">
        <f t="shared" si="19"/>
        <v>4.4011592082568214</v>
      </c>
      <c r="AT57" s="43">
        <f t="shared" si="19"/>
        <v>4.4536768170649195</v>
      </c>
      <c r="AU57" s="43">
        <f t="shared" si="19"/>
        <v>4.3932852175658921</v>
      </c>
      <c r="AV57" s="43">
        <f t="shared" si="19"/>
        <v>4.3165520918251232</v>
      </c>
      <c r="AW57" s="43">
        <f t="shared" si="19"/>
        <v>4.2078974256121624</v>
      </c>
      <c r="AX57" s="43">
        <f t="shared" si="19"/>
        <v>4.2996049680045036</v>
      </c>
      <c r="AY57" s="43">
        <f t="shared" si="19"/>
        <v>4.2081947319655919</v>
      </c>
      <c r="AZ57" s="43">
        <f t="shared" si="19"/>
        <v>4.091007303987432</v>
      </c>
      <c r="BA57" s="43">
        <f t="shared" si="19"/>
        <v>4.0859813830474616</v>
      </c>
      <c r="BB57" s="14"/>
    </row>
    <row r="58" spans="1:54" x14ac:dyDescent="0.2">
      <c r="A58" s="48">
        <v>2019</v>
      </c>
      <c r="B58" s="43">
        <f t="shared" ref="B58:AG58" si="20">LN(B48)</f>
        <v>4.3999504494369583</v>
      </c>
      <c r="C58" s="43">
        <f t="shared" si="20"/>
        <v>4.6015219787401778</v>
      </c>
      <c r="D58" s="43">
        <f t="shared" si="20"/>
        <v>4.5814795407649678</v>
      </c>
      <c r="E58" s="43">
        <f t="shared" si="20"/>
        <v>4.7228356653949559</v>
      </c>
      <c r="F58" s="43">
        <f t="shared" si="20"/>
        <v>4.7373183546784334</v>
      </c>
      <c r="G58" s="43">
        <f t="shared" si="20"/>
        <v>4.8960472273193609</v>
      </c>
      <c r="H58" s="43">
        <f t="shared" si="20"/>
        <v>4.9762538737268391</v>
      </c>
      <c r="I58" s="43">
        <f t="shared" si="20"/>
        <v>5.1668266788998363</v>
      </c>
      <c r="J58" s="43">
        <f t="shared" si="20"/>
        <v>5.0009112840441423</v>
      </c>
      <c r="K58" s="43">
        <f t="shared" si="20"/>
        <v>4.9086785165986431</v>
      </c>
      <c r="L58" s="43">
        <f t="shared" si="20"/>
        <v>5.0382691202567642</v>
      </c>
      <c r="M58" s="43">
        <f t="shared" si="20"/>
        <v>4.9336146609790266</v>
      </c>
      <c r="N58" s="43">
        <f t="shared" si="20"/>
        <v>4.9551615129468605</v>
      </c>
      <c r="O58" s="43">
        <f t="shared" si="20"/>
        <v>4.9037038041556862</v>
      </c>
      <c r="P58" s="43">
        <f t="shared" si="20"/>
        <v>4.8593159117829918</v>
      </c>
      <c r="Q58" s="43">
        <f t="shared" si="20"/>
        <v>4.5291156911312056</v>
      </c>
      <c r="R58" s="43">
        <f t="shared" si="20"/>
        <v>4.9214404879613243</v>
      </c>
      <c r="S58" s="43">
        <f t="shared" si="20"/>
        <v>4.8238881795099848</v>
      </c>
      <c r="T58" s="43">
        <f t="shared" si="20"/>
        <v>4.9522314472780602</v>
      </c>
      <c r="U58" s="43">
        <f t="shared" si="20"/>
        <v>4.8556290337934742</v>
      </c>
      <c r="V58" s="43">
        <f t="shared" si="20"/>
        <v>4.8725680386977563</v>
      </c>
      <c r="W58" s="43">
        <f t="shared" si="20"/>
        <v>4.8537804848368848</v>
      </c>
      <c r="X58" s="43">
        <f t="shared" si="20"/>
        <v>4.9390096578730605</v>
      </c>
      <c r="Y58" s="43">
        <f t="shared" si="20"/>
        <v>4.8254755872603052</v>
      </c>
      <c r="Z58" s="43">
        <f t="shared" si="20"/>
        <v>4.8718111601485621</v>
      </c>
      <c r="AA58" s="43">
        <f t="shared" si="20"/>
        <v>4.7221323785538205</v>
      </c>
      <c r="AB58" s="43">
        <f t="shared" si="20"/>
        <v>4.6921385919985372</v>
      </c>
      <c r="AC58" s="43">
        <f t="shared" si="20"/>
        <v>4.5610271734843524</v>
      </c>
      <c r="AD58" s="43">
        <f t="shared" si="20"/>
        <v>4.7004410195991762</v>
      </c>
      <c r="AE58" s="43">
        <f t="shared" si="20"/>
        <v>4.4932818606977944</v>
      </c>
      <c r="AF58" s="43">
        <f t="shared" si="20"/>
        <v>4.5179605593224021</v>
      </c>
      <c r="AG58" s="43">
        <f t="shared" si="20"/>
        <v>4.3870015843564705</v>
      </c>
      <c r="AH58" s="43">
        <f t="shared" ref="AH58:BA58" si="21">LN(AH48)</f>
        <v>4.4206114480169312</v>
      </c>
      <c r="AI58" s="43">
        <f t="shared" si="21"/>
        <v>4.5577156243317098</v>
      </c>
      <c r="AJ58" s="43">
        <f t="shared" si="21"/>
        <v>4.5911500556295524</v>
      </c>
      <c r="AK58" s="43">
        <f t="shared" si="21"/>
        <v>4.5546010556042766</v>
      </c>
      <c r="AL58" s="43">
        <f t="shared" si="21"/>
        <v>4.5885401783729769</v>
      </c>
      <c r="AM58" s="43">
        <f t="shared" si="21"/>
        <v>4.6362329263959081</v>
      </c>
      <c r="AN58" s="43">
        <f t="shared" si="21"/>
        <v>4.519900181665335</v>
      </c>
      <c r="AO58" s="43">
        <f t="shared" si="21"/>
        <v>4.6174669473796168</v>
      </c>
      <c r="AP58" s="43">
        <f t="shared" si="21"/>
        <v>4.6472878594758349</v>
      </c>
      <c r="AQ58" s="43">
        <f t="shared" si="21"/>
        <v>4.6656935866499181</v>
      </c>
      <c r="AR58" s="43">
        <f t="shared" si="21"/>
        <v>4.5472957808589634</v>
      </c>
      <c r="AS58" s="43">
        <f t="shared" si="21"/>
        <v>4.6108049325161726</v>
      </c>
      <c r="AT58" s="43">
        <f t="shared" si="21"/>
        <v>4.5531442637813431</v>
      </c>
      <c r="AU58" s="43">
        <f t="shared" si="21"/>
        <v>4.5818843515425201</v>
      </c>
      <c r="AV58" s="43">
        <f t="shared" si="21"/>
        <v>4.5937531391537938</v>
      </c>
      <c r="AW58" s="43">
        <f t="shared" si="21"/>
        <v>4.5390922548771195</v>
      </c>
      <c r="AX58" s="43">
        <f t="shared" si="21"/>
        <v>4.5824912606150328</v>
      </c>
      <c r="AY58" s="43">
        <f t="shared" si="21"/>
        <v>4.6890527748528905</v>
      </c>
      <c r="AZ58" s="43">
        <f t="shared" si="21"/>
        <v>4.6304665406439103</v>
      </c>
      <c r="BA58" s="43">
        <f t="shared" si="21"/>
        <v>4.427010969289376</v>
      </c>
      <c r="BB58" s="14"/>
    </row>
    <row r="59" spans="1:54" ht="15" thickBot="1" x14ac:dyDescent="0.25">
      <c r="A59" s="49">
        <v>2023</v>
      </c>
      <c r="B59" s="62">
        <f t="shared" ref="B59:AG59" si="22">LN(B49)</f>
        <v>4.8402284311056682</v>
      </c>
      <c r="C59" s="62">
        <f t="shared" si="22"/>
        <v>4.8487548788196282</v>
      </c>
      <c r="D59" s="62">
        <f t="shared" si="22"/>
        <v>4.8960286927696739</v>
      </c>
      <c r="E59" s="62">
        <f t="shared" si="22"/>
        <v>4.8370686912330045</v>
      </c>
      <c r="F59" s="62">
        <f t="shared" si="22"/>
        <v>4.8417295672407654</v>
      </c>
      <c r="G59" s="62">
        <f t="shared" si="22"/>
        <v>4.7851059161594129</v>
      </c>
      <c r="H59" s="62">
        <f t="shared" si="22"/>
        <v>4.801323877890197</v>
      </c>
      <c r="I59" s="62">
        <f t="shared" si="22"/>
        <v>4.9143297262127907</v>
      </c>
      <c r="J59" s="62">
        <f t="shared" si="22"/>
        <v>4.844276338453616</v>
      </c>
      <c r="K59" s="62">
        <f t="shared" si="22"/>
        <v>4.8683716733465658</v>
      </c>
      <c r="L59" s="62">
        <f t="shared" si="22"/>
        <v>4.8218838054769302</v>
      </c>
      <c r="M59" s="62">
        <f t="shared" si="22"/>
        <v>4.8799885294437058</v>
      </c>
      <c r="N59" s="62">
        <f t="shared" si="22"/>
        <v>4.7831992234538765</v>
      </c>
      <c r="O59" s="62">
        <f t="shared" si="22"/>
        <v>4.3353064924151443</v>
      </c>
      <c r="P59" s="62">
        <f t="shared" si="22"/>
        <v>4.7186566970846355</v>
      </c>
      <c r="Q59" s="62">
        <f t="shared" si="22"/>
        <v>4.9290081321878905</v>
      </c>
      <c r="R59" s="62">
        <f t="shared" si="22"/>
        <v>5.0011246010478239</v>
      </c>
      <c r="S59" s="62">
        <f t="shared" si="22"/>
        <v>5.0832251411927727</v>
      </c>
      <c r="T59" s="62">
        <f t="shared" si="22"/>
        <v>5.2489620119744007</v>
      </c>
      <c r="U59" s="62">
        <f t="shared" si="22"/>
        <v>5.3209741770883614</v>
      </c>
      <c r="V59" s="62">
        <f t="shared" si="22"/>
        <v>5.2261433924927907</v>
      </c>
      <c r="W59" s="62">
        <f t="shared" si="22"/>
        <v>5.2882110507711815</v>
      </c>
      <c r="X59" s="62">
        <f t="shared" si="22"/>
        <v>5.2565200088731672</v>
      </c>
      <c r="Y59" s="62">
        <f t="shared" si="22"/>
        <v>5.092956582785594</v>
      </c>
      <c r="Z59" s="62">
        <f t="shared" si="22"/>
        <v>5.120347287805779</v>
      </c>
      <c r="AA59" s="62">
        <f t="shared" si="22"/>
        <v>4.9835771725617795</v>
      </c>
      <c r="AB59" s="62">
        <f t="shared" si="22"/>
        <v>4.7915931551978392</v>
      </c>
      <c r="AC59" s="62">
        <f t="shared" si="22"/>
        <v>4.7858992997314749</v>
      </c>
      <c r="AD59" s="62">
        <f t="shared" si="22"/>
        <v>4.9329866685957287</v>
      </c>
      <c r="AE59" s="62">
        <f t="shared" si="22"/>
        <v>4.8279854572462089</v>
      </c>
      <c r="AF59" s="62">
        <f t="shared" si="22"/>
        <v>4.8546952354569575</v>
      </c>
      <c r="AG59" s="62">
        <f t="shared" si="22"/>
        <v>4.9918731545273607</v>
      </c>
      <c r="AH59" s="62">
        <f t="shared" ref="AH59:BA59" si="23">LN(AH49)</f>
        <v>4.8247867326671328</v>
      </c>
      <c r="AI59" s="62">
        <f t="shared" si="23"/>
        <v>4.8691016939301601</v>
      </c>
      <c r="AJ59" s="62">
        <f t="shared" si="23"/>
        <v>4.8555832531930809</v>
      </c>
      <c r="AK59" s="62">
        <f t="shared" si="23"/>
        <v>4.7892246540983621</v>
      </c>
      <c r="AL59" s="62">
        <f t="shared" si="23"/>
        <v>4.6792094619991715</v>
      </c>
      <c r="AM59" s="62">
        <f t="shared" si="23"/>
        <v>4.8117339668322572</v>
      </c>
      <c r="AN59" s="62">
        <f t="shared" si="23"/>
        <v>4.8348056058769755</v>
      </c>
      <c r="AO59" s="62">
        <f t="shared" si="23"/>
        <v>4.8008552100632524</v>
      </c>
      <c r="AP59" s="62">
        <f t="shared" si="23"/>
        <v>4.7326391167121393</v>
      </c>
      <c r="AQ59" s="62">
        <f t="shared" si="23"/>
        <v>4.7500521389942936</v>
      </c>
      <c r="AR59" s="62">
        <f t="shared" si="23"/>
        <v>4.5808172591050162</v>
      </c>
      <c r="AS59" s="62">
        <f t="shared" si="23"/>
        <v>4.7039596533688348</v>
      </c>
      <c r="AT59" s="62">
        <f t="shared" si="23"/>
        <v>4.657444738922405</v>
      </c>
      <c r="AU59" s="62">
        <f t="shared" si="23"/>
        <v>0</v>
      </c>
      <c r="AV59" s="62">
        <f t="shared" si="23"/>
        <v>0</v>
      </c>
      <c r="AW59" s="62">
        <f t="shared" si="23"/>
        <v>0</v>
      </c>
      <c r="AX59" s="62">
        <f t="shared" si="23"/>
        <v>0</v>
      </c>
      <c r="AY59" s="62">
        <f t="shared" si="23"/>
        <v>0</v>
      </c>
      <c r="AZ59" s="62">
        <f t="shared" si="23"/>
        <v>0</v>
      </c>
      <c r="BA59" s="62">
        <f t="shared" si="23"/>
        <v>0</v>
      </c>
      <c r="BB59" s="14"/>
    </row>
    <row r="60" spans="1:54" ht="15" thickTop="1" x14ac:dyDescent="0.2">
      <c r="A60" s="15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</row>
    <row r="61" spans="1:54" ht="15.75" thickBot="1" x14ac:dyDescent="0.3">
      <c r="A61" s="9" t="s">
        <v>17</v>
      </c>
    </row>
    <row r="62" spans="1:54" ht="15" thickBot="1" x14ac:dyDescent="0.25">
      <c r="A62" s="44" t="s">
        <v>18</v>
      </c>
      <c r="B62" s="45">
        <v>1</v>
      </c>
      <c r="C62" s="45">
        <v>2</v>
      </c>
      <c r="D62" s="45">
        <v>3</v>
      </c>
      <c r="E62" s="45">
        <v>4</v>
      </c>
      <c r="F62" s="45">
        <v>5</v>
      </c>
      <c r="G62" s="45">
        <v>6</v>
      </c>
      <c r="H62" s="45">
        <v>7</v>
      </c>
      <c r="I62" s="45">
        <v>8</v>
      </c>
      <c r="J62" s="46">
        <v>9</v>
      </c>
      <c r="K62" s="46">
        <v>10</v>
      </c>
      <c r="L62" s="46">
        <v>11</v>
      </c>
      <c r="M62" s="46">
        <v>12</v>
      </c>
      <c r="N62" s="46">
        <v>13</v>
      </c>
      <c r="O62" s="46">
        <v>14</v>
      </c>
      <c r="P62" s="46">
        <v>15</v>
      </c>
      <c r="Q62" s="46">
        <v>16</v>
      </c>
      <c r="R62" s="46">
        <v>17</v>
      </c>
      <c r="S62" s="46">
        <v>18</v>
      </c>
      <c r="T62" s="46">
        <v>19</v>
      </c>
      <c r="U62" s="46">
        <v>20</v>
      </c>
      <c r="V62" s="46">
        <v>21</v>
      </c>
      <c r="W62" s="46">
        <v>22</v>
      </c>
      <c r="X62" s="46">
        <v>23</v>
      </c>
      <c r="Y62" s="46">
        <v>24</v>
      </c>
      <c r="Z62" s="46">
        <v>25</v>
      </c>
      <c r="AA62" s="46">
        <v>26</v>
      </c>
      <c r="AB62" s="46">
        <v>27</v>
      </c>
      <c r="AC62" s="46">
        <v>28</v>
      </c>
      <c r="AD62" s="46">
        <v>29</v>
      </c>
      <c r="AE62" s="46">
        <v>30</v>
      </c>
      <c r="AF62" s="46">
        <v>31</v>
      </c>
      <c r="AG62" s="46">
        <v>32</v>
      </c>
      <c r="AH62" s="46">
        <v>33</v>
      </c>
      <c r="AI62" s="46">
        <v>34</v>
      </c>
      <c r="AJ62" s="46">
        <v>35</v>
      </c>
      <c r="AK62" s="46">
        <v>36</v>
      </c>
      <c r="AL62" s="46">
        <v>37</v>
      </c>
      <c r="AM62" s="46">
        <v>38</v>
      </c>
      <c r="AN62" s="46">
        <v>39</v>
      </c>
      <c r="AO62" s="46">
        <v>40</v>
      </c>
      <c r="AP62" s="46">
        <v>41</v>
      </c>
      <c r="AQ62" s="46">
        <v>42</v>
      </c>
      <c r="AR62" s="46">
        <v>43</v>
      </c>
      <c r="AS62" s="46">
        <v>44</v>
      </c>
      <c r="AT62" s="46">
        <v>45</v>
      </c>
      <c r="AU62" s="46">
        <v>46</v>
      </c>
      <c r="AV62" s="46">
        <v>47</v>
      </c>
      <c r="AW62" s="46">
        <v>48</v>
      </c>
      <c r="AX62" s="46">
        <v>49</v>
      </c>
      <c r="AY62" s="46">
        <v>50</v>
      </c>
      <c r="AZ62" s="46">
        <v>51</v>
      </c>
      <c r="BA62" s="47">
        <v>52</v>
      </c>
    </row>
    <row r="63" spans="1:54" x14ac:dyDescent="0.2">
      <c r="A63" s="42" t="s">
        <v>19</v>
      </c>
      <c r="B63" s="43">
        <f t="shared" ref="B63:AG63" si="24">AVERAGEA(B54:B58)</f>
        <v>4.6102496998468157</v>
      </c>
      <c r="C63" s="43">
        <f t="shared" si="24"/>
        <v>4.6373254642393027</v>
      </c>
      <c r="D63" s="43">
        <f t="shared" si="24"/>
        <v>4.6763838811808256</v>
      </c>
      <c r="E63" s="43">
        <f t="shared" si="24"/>
        <v>4.7289435557342561</v>
      </c>
      <c r="F63" s="43">
        <f t="shared" si="24"/>
        <v>4.8262981698492338</v>
      </c>
      <c r="G63" s="43">
        <f t="shared" si="24"/>
        <v>4.8649895592752497</v>
      </c>
      <c r="H63" s="43">
        <f t="shared" si="24"/>
        <v>4.9207209475772959</v>
      </c>
      <c r="I63" s="43">
        <f t="shared" si="24"/>
        <v>5.0374802688625007</v>
      </c>
      <c r="J63" s="43">
        <f t="shared" si="24"/>
        <v>4.9828995448708415</v>
      </c>
      <c r="K63" s="43">
        <f t="shared" si="24"/>
        <v>4.9984553400207474</v>
      </c>
      <c r="L63" s="43">
        <f t="shared" si="24"/>
        <v>5.0178268351357334</v>
      </c>
      <c r="M63" s="43">
        <f t="shared" si="24"/>
        <v>4.934282073195722</v>
      </c>
      <c r="N63" s="43">
        <f t="shared" si="24"/>
        <v>4.8422949339535606</v>
      </c>
      <c r="O63" s="43">
        <f t="shared" si="24"/>
        <v>5.0198203036482889</v>
      </c>
      <c r="P63" s="43">
        <f t="shared" si="24"/>
        <v>4.8470794714959249</v>
      </c>
      <c r="Q63" s="43">
        <f t="shared" si="24"/>
        <v>4.9483886006280864</v>
      </c>
      <c r="R63" s="43">
        <f t="shared" si="24"/>
        <v>4.9484677361914802</v>
      </c>
      <c r="S63" s="43">
        <f t="shared" si="24"/>
        <v>4.9570772468855084</v>
      </c>
      <c r="T63" s="43">
        <f t="shared" si="24"/>
        <v>4.9567480908064434</v>
      </c>
      <c r="U63" s="43">
        <f t="shared" si="24"/>
        <v>4.9412170444369288</v>
      </c>
      <c r="V63" s="43">
        <f t="shared" si="24"/>
        <v>4.9232580358538325</v>
      </c>
      <c r="W63" s="43">
        <f t="shared" si="24"/>
        <v>4.9031074853761911</v>
      </c>
      <c r="X63" s="43">
        <f t="shared" si="24"/>
        <v>4.8356526473886818</v>
      </c>
      <c r="Y63" s="43">
        <f t="shared" si="24"/>
        <v>4.7997953334785368</v>
      </c>
      <c r="Z63" s="43">
        <f t="shared" si="24"/>
        <v>4.7572344699854963</v>
      </c>
      <c r="AA63" s="43">
        <f t="shared" si="24"/>
        <v>4.6548023229953071</v>
      </c>
      <c r="AB63" s="43">
        <f t="shared" si="24"/>
        <v>4.568693526307162</v>
      </c>
      <c r="AC63" s="43">
        <f t="shared" si="24"/>
        <v>4.5311183156127033</v>
      </c>
      <c r="AD63" s="43">
        <f t="shared" si="24"/>
        <v>4.5993855534828745</v>
      </c>
      <c r="AE63" s="43">
        <f t="shared" si="24"/>
        <v>4.5004263103908571</v>
      </c>
      <c r="AF63" s="43">
        <f t="shared" si="24"/>
        <v>4.5110757098422649</v>
      </c>
      <c r="AG63" s="43">
        <f t="shared" si="24"/>
        <v>4.4957764633389603</v>
      </c>
      <c r="AH63" s="43">
        <f t="shared" ref="AH63:BA63" si="25">AVERAGEA(AH54:AH58)</f>
        <v>4.4809861794931427</v>
      </c>
      <c r="AI63" s="43">
        <f t="shared" si="25"/>
        <v>4.5275821824726643</v>
      </c>
      <c r="AJ63" s="43">
        <f t="shared" si="25"/>
        <v>4.5360639208421771</v>
      </c>
      <c r="AK63" s="43">
        <f t="shared" si="25"/>
        <v>4.5296877628306751</v>
      </c>
      <c r="AL63" s="43">
        <f t="shared" si="25"/>
        <v>4.425658963213861</v>
      </c>
      <c r="AM63" s="43">
        <f t="shared" si="25"/>
        <v>4.5388157724899436</v>
      </c>
      <c r="AN63" s="43">
        <f t="shared" si="25"/>
        <v>4.4747118692790906</v>
      </c>
      <c r="AO63" s="43">
        <f t="shared" si="25"/>
        <v>4.4962979156057781</v>
      </c>
      <c r="AP63" s="43">
        <f t="shared" si="25"/>
        <v>4.506071341503314</v>
      </c>
      <c r="AQ63" s="43">
        <f t="shared" si="25"/>
        <v>4.4686196618835829</v>
      </c>
      <c r="AR63" s="43">
        <f t="shared" si="25"/>
        <v>4.4833041033722569</v>
      </c>
      <c r="AS63" s="43">
        <f t="shared" si="25"/>
        <v>4.4647179800124706</v>
      </c>
      <c r="AT63" s="43">
        <f t="shared" si="25"/>
        <v>4.4651498371055052</v>
      </c>
      <c r="AU63" s="43">
        <f t="shared" si="25"/>
        <v>4.4803763715140175</v>
      </c>
      <c r="AV63" s="43">
        <f t="shared" si="25"/>
        <v>4.3912361339630737</v>
      </c>
      <c r="AW63" s="43">
        <f t="shared" si="25"/>
        <v>4.3693466371984639</v>
      </c>
      <c r="AX63" s="43">
        <f t="shared" si="25"/>
        <v>4.422922501061934</v>
      </c>
      <c r="AY63" s="43">
        <f t="shared" si="25"/>
        <v>4.3758166531865967</v>
      </c>
      <c r="AZ63" s="43">
        <f t="shared" si="25"/>
        <v>4.2818526824043968</v>
      </c>
      <c r="BA63" s="43">
        <f t="shared" si="25"/>
        <v>4.2040257852604892</v>
      </c>
    </row>
    <row r="64" spans="1:54" x14ac:dyDescent="0.2">
      <c r="A64" s="23" t="s">
        <v>20</v>
      </c>
      <c r="B64" s="13">
        <f t="shared" ref="B64:AG64" si="26">STDEVA(B54:B58)</f>
        <v>0.23321887872415123</v>
      </c>
      <c r="C64" s="13">
        <f t="shared" si="26"/>
        <v>0.1747053216070911</v>
      </c>
      <c r="D64" s="13">
        <f t="shared" si="26"/>
        <v>0.18869248959609541</v>
      </c>
      <c r="E64" s="13">
        <f t="shared" si="26"/>
        <v>0.15595774472531779</v>
      </c>
      <c r="F64" s="13">
        <f t="shared" si="26"/>
        <v>0.15757246858523505</v>
      </c>
      <c r="G64" s="13">
        <f t="shared" si="26"/>
        <v>0.13575695686379172</v>
      </c>
      <c r="H64" s="13">
        <f t="shared" si="26"/>
        <v>8.6839345403997639E-2</v>
      </c>
      <c r="I64" s="13">
        <f t="shared" si="26"/>
        <v>0.11605041915477625</v>
      </c>
      <c r="J64" s="13">
        <f t="shared" si="26"/>
        <v>7.9543607089251941E-2</v>
      </c>
      <c r="K64" s="13">
        <f t="shared" si="26"/>
        <v>5.8775136618321504E-2</v>
      </c>
      <c r="L64" s="13">
        <f t="shared" si="26"/>
        <v>0.10676043550513964</v>
      </c>
      <c r="M64" s="13">
        <f t="shared" si="26"/>
        <v>0.14631713001286159</v>
      </c>
      <c r="N64" s="13">
        <f t="shared" si="26"/>
        <v>0.31083877252175762</v>
      </c>
      <c r="O64" s="13">
        <f t="shared" si="26"/>
        <v>0.15103964797181221</v>
      </c>
      <c r="P64" s="13">
        <f t="shared" si="26"/>
        <v>0.1652523326210375</v>
      </c>
      <c r="Q64" s="13">
        <f t="shared" si="26"/>
        <v>0.28957302217740438</v>
      </c>
      <c r="R64" s="13">
        <f t="shared" si="26"/>
        <v>0.17945946858720357</v>
      </c>
      <c r="S64" s="13">
        <f t="shared" si="26"/>
        <v>0.20564954664488352</v>
      </c>
      <c r="T64" s="13">
        <f t="shared" si="26"/>
        <v>0.10953896932350493</v>
      </c>
      <c r="U64" s="13">
        <f t="shared" si="26"/>
        <v>0.12861549542622602</v>
      </c>
      <c r="V64" s="13">
        <f t="shared" si="26"/>
        <v>0.13672763799881313</v>
      </c>
      <c r="W64" s="13">
        <f t="shared" si="26"/>
        <v>5.9278291475542054E-2</v>
      </c>
      <c r="X64" s="13">
        <f t="shared" si="26"/>
        <v>0.10019673458918318</v>
      </c>
      <c r="Y64" s="13">
        <f t="shared" si="26"/>
        <v>4.6507583618577132E-2</v>
      </c>
      <c r="Z64" s="13">
        <f t="shared" si="26"/>
        <v>6.4929870889724406E-2</v>
      </c>
      <c r="AA64" s="13">
        <f t="shared" si="26"/>
        <v>7.0535677573413183E-2</v>
      </c>
      <c r="AB64" s="13">
        <f t="shared" si="26"/>
        <v>9.7245423169747533E-2</v>
      </c>
      <c r="AC64" s="13">
        <f t="shared" si="26"/>
        <v>2.6819465479812898E-2</v>
      </c>
      <c r="AD64" s="13">
        <f t="shared" si="26"/>
        <v>8.2236179557746369E-2</v>
      </c>
      <c r="AE64" s="13">
        <f t="shared" si="26"/>
        <v>0.12300414619709012</v>
      </c>
      <c r="AF64" s="13">
        <f t="shared" si="26"/>
        <v>9.8189602544339602E-2</v>
      </c>
      <c r="AG64" s="13">
        <f t="shared" si="26"/>
        <v>0.10580394739136653</v>
      </c>
      <c r="AH64" s="13">
        <f t="shared" ref="AH64:BA64" si="27">STDEVA(AH54:AH58)</f>
        <v>0.11496090491616952</v>
      </c>
      <c r="AI64" s="13">
        <f t="shared" si="27"/>
        <v>0.10708380077034305</v>
      </c>
      <c r="AJ64" s="13">
        <f t="shared" si="27"/>
        <v>0.14100440078356397</v>
      </c>
      <c r="AK64" s="13">
        <f t="shared" si="27"/>
        <v>0.15588048621148681</v>
      </c>
      <c r="AL64" s="13">
        <f t="shared" si="27"/>
        <v>0.23428429039667209</v>
      </c>
      <c r="AM64" s="13">
        <f t="shared" si="27"/>
        <v>0.2099119550148261</v>
      </c>
      <c r="AN64" s="13">
        <f t="shared" si="27"/>
        <v>0.21041251574729175</v>
      </c>
      <c r="AO64" s="13">
        <f t="shared" si="27"/>
        <v>0.25765527260676679</v>
      </c>
      <c r="AP64" s="13">
        <f t="shared" si="27"/>
        <v>0.20622056437822234</v>
      </c>
      <c r="AQ64" s="13">
        <f t="shared" si="27"/>
        <v>0.23037536183694082</v>
      </c>
      <c r="AR64" s="13">
        <f t="shared" si="27"/>
        <v>0.19074787638547852</v>
      </c>
      <c r="AS64" s="13">
        <f t="shared" si="27"/>
        <v>0.16337174640963203</v>
      </c>
      <c r="AT64" s="13">
        <f t="shared" si="27"/>
        <v>0.16347495081817287</v>
      </c>
      <c r="AU64" s="13">
        <f t="shared" si="27"/>
        <v>0.20564721721533927</v>
      </c>
      <c r="AV64" s="13">
        <f t="shared" si="27"/>
        <v>0.1600693019484889</v>
      </c>
      <c r="AW64" s="13">
        <f t="shared" si="27"/>
        <v>0.19839603192959085</v>
      </c>
      <c r="AX64" s="13">
        <f t="shared" si="27"/>
        <v>0.14238871215725984</v>
      </c>
      <c r="AY64" s="13">
        <f t="shared" si="27"/>
        <v>0.19681631825074544</v>
      </c>
      <c r="AZ64" s="13">
        <f t="shared" si="27"/>
        <v>0.20510300141165078</v>
      </c>
      <c r="BA64" s="13">
        <f t="shared" si="27"/>
        <v>0.13338087131217255</v>
      </c>
    </row>
    <row r="65" spans="1:54" x14ac:dyDescent="0.2">
      <c r="A65" s="23" t="s">
        <v>21</v>
      </c>
      <c r="B65" s="13">
        <f>B63-(2.36*B64/SQRT(8))</f>
        <v>4.4156551320838631</v>
      </c>
      <c r="C65" s="13">
        <f t="shared" ref="C65:BA65" si="28">C63-(2.36*C64/SQRT(8))</f>
        <v>4.4915537894503572</v>
      </c>
      <c r="D65" s="13">
        <f t="shared" si="28"/>
        <v>4.5189415092170275</v>
      </c>
      <c r="E65" s="13">
        <f t="shared" si="28"/>
        <v>4.5988145966631331</v>
      </c>
      <c r="F65" s="13">
        <f t="shared" si="28"/>
        <v>4.6948219077926234</v>
      </c>
      <c r="G65" s="13">
        <f t="shared" si="28"/>
        <v>4.7517158548211187</v>
      </c>
      <c r="H65" s="13">
        <f t="shared" si="28"/>
        <v>4.8482634133667144</v>
      </c>
      <c r="I65" s="13">
        <f t="shared" si="28"/>
        <v>4.9406494236167182</v>
      </c>
      <c r="J65" s="13">
        <f t="shared" si="28"/>
        <v>4.9165294725828801</v>
      </c>
      <c r="K65" s="13">
        <f t="shared" si="28"/>
        <v>4.94941418877253</v>
      </c>
      <c r="L65" s="13">
        <f t="shared" si="28"/>
        <v>4.9287474222041601</v>
      </c>
      <c r="M65" s="13">
        <f t="shared" si="28"/>
        <v>4.8121971080894212</v>
      </c>
      <c r="N65" s="13">
        <f t="shared" si="28"/>
        <v>4.5829354133446722</v>
      </c>
      <c r="O65" s="13">
        <f t="shared" si="28"/>
        <v>4.8937949356637898</v>
      </c>
      <c r="P65" s="13">
        <f t="shared" si="28"/>
        <v>4.7091952383921125</v>
      </c>
      <c r="Q65" s="13">
        <f t="shared" si="28"/>
        <v>4.7067729244243024</v>
      </c>
      <c r="R65" s="13">
        <f t="shared" si="28"/>
        <v>4.7987292677118285</v>
      </c>
      <c r="S65" s="13">
        <f t="shared" si="28"/>
        <v>4.7854861438884759</v>
      </c>
      <c r="T65" s="13">
        <f t="shared" si="28"/>
        <v>4.8653503081512977</v>
      </c>
      <c r="U65" s="13">
        <f t="shared" si="28"/>
        <v>4.8339020754386972</v>
      </c>
      <c r="V65" s="13">
        <f t="shared" si="28"/>
        <v>4.8091744086484276</v>
      </c>
      <c r="W65" s="13">
        <f t="shared" si="28"/>
        <v>4.8536465087583709</v>
      </c>
      <c r="X65" s="13">
        <f t="shared" si="28"/>
        <v>4.7520498946213845</v>
      </c>
      <c r="Y65" s="13">
        <f t="shared" si="28"/>
        <v>4.7609900567296473</v>
      </c>
      <c r="Z65" s="13">
        <f t="shared" si="28"/>
        <v>4.7030578946164203</v>
      </c>
      <c r="AA65" s="13">
        <f t="shared" si="28"/>
        <v>4.5959483410005637</v>
      </c>
      <c r="AB65" s="13">
        <f t="shared" si="28"/>
        <v>4.4875533064751947</v>
      </c>
      <c r="AC65" s="13">
        <f t="shared" si="28"/>
        <v>4.508740529040586</v>
      </c>
      <c r="AD65" s="13">
        <f t="shared" si="28"/>
        <v>4.5307688364183694</v>
      </c>
      <c r="AE65" s="13">
        <f t="shared" si="28"/>
        <v>4.3977933726406286</v>
      </c>
      <c r="AF65" s="13">
        <f t="shared" si="28"/>
        <v>4.4291476799569498</v>
      </c>
      <c r="AG65" s="13">
        <f t="shared" si="28"/>
        <v>4.4074951307004069</v>
      </c>
      <c r="AH65" s="13">
        <f t="shared" si="28"/>
        <v>4.3850644096768159</v>
      </c>
      <c r="AI65" s="13">
        <f t="shared" si="28"/>
        <v>4.4382329580903361</v>
      </c>
      <c r="AJ65" s="13">
        <f t="shared" si="28"/>
        <v>4.4184118226361564</v>
      </c>
      <c r="AK65" s="13">
        <f t="shared" si="28"/>
        <v>4.3996232671820126</v>
      </c>
      <c r="AL65" s="13">
        <f t="shared" si="28"/>
        <v>4.2301754308652022</v>
      </c>
      <c r="AM65" s="13">
        <f t="shared" si="28"/>
        <v>4.363668175615075</v>
      </c>
      <c r="AN65" s="13">
        <f t="shared" si="28"/>
        <v>4.2991466115360017</v>
      </c>
      <c r="AO65" s="13">
        <f t="shared" si="28"/>
        <v>4.2813139628526962</v>
      </c>
      <c r="AP65" s="13">
        <f t="shared" si="28"/>
        <v>4.3340037893028036</v>
      </c>
      <c r="AQ65" s="13">
        <f t="shared" si="28"/>
        <v>4.2763976848072005</v>
      </c>
      <c r="AR65" s="13">
        <f t="shared" si="28"/>
        <v>4.3241467454431124</v>
      </c>
      <c r="AS65" s="13">
        <f t="shared" si="28"/>
        <v>4.3284028817186337</v>
      </c>
      <c r="AT65" s="13">
        <f t="shared" si="28"/>
        <v>4.3287486264978581</v>
      </c>
      <c r="AU65" s="13">
        <f t="shared" si="28"/>
        <v>4.3087872121603885</v>
      </c>
      <c r="AV65" s="13">
        <f t="shared" si="28"/>
        <v>4.2576765490993367</v>
      </c>
      <c r="AW65" s="13">
        <f t="shared" si="28"/>
        <v>4.2038077653437229</v>
      </c>
      <c r="AX65" s="13">
        <f t="shared" si="28"/>
        <v>4.3041153528235689</v>
      </c>
      <c r="AY65" s="13">
        <f t="shared" si="28"/>
        <v>4.2115958723123361</v>
      </c>
      <c r="AZ65" s="13">
        <f t="shared" si="28"/>
        <v>4.110717609099324</v>
      </c>
      <c r="BA65" s="13">
        <f t="shared" si="28"/>
        <v>4.0927346533297086</v>
      </c>
    </row>
    <row r="66" spans="1:54" ht="15" thickBot="1" x14ac:dyDescent="0.25">
      <c r="A66" s="23" t="s">
        <v>22</v>
      </c>
      <c r="B66" s="13">
        <f>B63+(2.36*B64/SQRT(8))</f>
        <v>4.8048442676097682</v>
      </c>
      <c r="C66" s="13">
        <f t="shared" ref="C66:BA66" si="29">C63+(2.36*C64/SQRT(8))</f>
        <v>4.7830971390282482</v>
      </c>
      <c r="D66" s="13">
        <f t="shared" si="29"/>
        <v>4.8338262531446237</v>
      </c>
      <c r="E66" s="13">
        <f t="shared" si="29"/>
        <v>4.8590725148053791</v>
      </c>
      <c r="F66" s="13">
        <f t="shared" si="29"/>
        <v>4.9577744319058441</v>
      </c>
      <c r="G66" s="13">
        <f t="shared" si="29"/>
        <v>4.9782632637293807</v>
      </c>
      <c r="H66" s="13">
        <f t="shared" si="29"/>
        <v>4.9931784817878775</v>
      </c>
      <c r="I66" s="13">
        <f t="shared" si="29"/>
        <v>5.1343111141082831</v>
      </c>
      <c r="J66" s="13">
        <f t="shared" si="29"/>
        <v>5.049269617158803</v>
      </c>
      <c r="K66" s="13">
        <f t="shared" si="29"/>
        <v>5.0474964912689648</v>
      </c>
      <c r="L66" s="13">
        <f t="shared" si="29"/>
        <v>5.1069062480673066</v>
      </c>
      <c r="M66" s="13">
        <f t="shared" si="29"/>
        <v>5.0563670383020227</v>
      </c>
      <c r="N66" s="13">
        <f t="shared" si="29"/>
        <v>5.1016544545624489</v>
      </c>
      <c r="O66" s="13">
        <f t="shared" si="29"/>
        <v>5.1458456716327881</v>
      </c>
      <c r="P66" s="13">
        <f t="shared" si="29"/>
        <v>4.9849637045997373</v>
      </c>
      <c r="Q66" s="13">
        <f t="shared" si="29"/>
        <v>5.1900042768318704</v>
      </c>
      <c r="R66" s="13">
        <f t="shared" si="29"/>
        <v>5.0982062046711318</v>
      </c>
      <c r="S66" s="13">
        <f t="shared" si="29"/>
        <v>5.1286683498825409</v>
      </c>
      <c r="T66" s="13">
        <f t="shared" si="29"/>
        <v>5.0481458734615892</v>
      </c>
      <c r="U66" s="13">
        <f t="shared" si="29"/>
        <v>5.0485320134351603</v>
      </c>
      <c r="V66" s="13">
        <f t="shared" si="29"/>
        <v>5.0373416630592374</v>
      </c>
      <c r="W66" s="13">
        <f t="shared" si="29"/>
        <v>4.9525684619940114</v>
      </c>
      <c r="X66" s="13">
        <f t="shared" si="29"/>
        <v>4.9192554001559792</v>
      </c>
      <c r="Y66" s="13">
        <f t="shared" si="29"/>
        <v>4.8386006102274264</v>
      </c>
      <c r="Z66" s="13">
        <f t="shared" si="29"/>
        <v>4.8114110453545722</v>
      </c>
      <c r="AA66" s="13">
        <f t="shared" si="29"/>
        <v>4.7136563049900504</v>
      </c>
      <c r="AB66" s="13">
        <f t="shared" si="29"/>
        <v>4.6498337461391293</v>
      </c>
      <c r="AC66" s="13">
        <f t="shared" si="29"/>
        <v>4.5534961021848206</v>
      </c>
      <c r="AD66" s="13">
        <f t="shared" si="29"/>
        <v>4.6680022705473796</v>
      </c>
      <c r="AE66" s="13">
        <f t="shared" si="29"/>
        <v>4.6030592481410855</v>
      </c>
      <c r="AF66" s="13">
        <f t="shared" si="29"/>
        <v>4.59300373972758</v>
      </c>
      <c r="AG66" s="13">
        <f t="shared" si="29"/>
        <v>4.5840577959775137</v>
      </c>
      <c r="AH66" s="13">
        <f t="shared" si="29"/>
        <v>4.5769079493094695</v>
      </c>
      <c r="AI66" s="13">
        <f t="shared" si="29"/>
        <v>4.6169314068549925</v>
      </c>
      <c r="AJ66" s="13">
        <f t="shared" si="29"/>
        <v>4.6537160190481979</v>
      </c>
      <c r="AK66" s="13">
        <f t="shared" si="29"/>
        <v>4.6597522584793376</v>
      </c>
      <c r="AL66" s="13">
        <f t="shared" si="29"/>
        <v>4.6211424955625198</v>
      </c>
      <c r="AM66" s="13">
        <f t="shared" si="29"/>
        <v>4.7139633693648122</v>
      </c>
      <c r="AN66" s="13">
        <f t="shared" si="29"/>
        <v>4.6502771270221794</v>
      </c>
      <c r="AO66" s="13">
        <f t="shared" si="29"/>
        <v>4.71128186835886</v>
      </c>
      <c r="AP66" s="13">
        <f t="shared" si="29"/>
        <v>4.6781388937038244</v>
      </c>
      <c r="AQ66" s="13">
        <f t="shared" si="29"/>
        <v>4.6608416389599654</v>
      </c>
      <c r="AR66" s="13">
        <f t="shared" si="29"/>
        <v>4.6424614613014015</v>
      </c>
      <c r="AS66" s="13">
        <f t="shared" si="29"/>
        <v>4.6010330783063074</v>
      </c>
      <c r="AT66" s="13">
        <f t="shared" si="29"/>
        <v>4.6015510477131523</v>
      </c>
      <c r="AU66" s="13">
        <f t="shared" si="29"/>
        <v>4.6519655308676464</v>
      </c>
      <c r="AV66" s="13">
        <f t="shared" si="29"/>
        <v>4.5247957188268106</v>
      </c>
      <c r="AW66" s="13">
        <f t="shared" si="29"/>
        <v>4.534885509053205</v>
      </c>
      <c r="AX66" s="13">
        <f t="shared" si="29"/>
        <v>4.541729649300299</v>
      </c>
      <c r="AY66" s="13">
        <f t="shared" si="29"/>
        <v>4.5400374340608574</v>
      </c>
      <c r="AZ66" s="13">
        <f t="shared" si="29"/>
        <v>4.4529877557094695</v>
      </c>
      <c r="BA66" s="13">
        <f t="shared" si="29"/>
        <v>4.3153169171912698</v>
      </c>
    </row>
    <row r="67" spans="1:54" ht="15" thickTop="1" x14ac:dyDescent="0.2">
      <c r="A67" s="15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8"/>
    </row>
    <row r="68" spans="1:54" ht="15.75" thickBot="1" x14ac:dyDescent="0.3">
      <c r="A68" s="9" t="s">
        <v>23</v>
      </c>
    </row>
    <row r="69" spans="1:54" ht="15.75" thickTop="1" thickBot="1" x14ac:dyDescent="0.25">
      <c r="A69" s="18" t="s">
        <v>18</v>
      </c>
      <c r="B69" s="19">
        <v>1</v>
      </c>
      <c r="C69" s="20">
        <v>2</v>
      </c>
      <c r="D69" s="20">
        <v>3</v>
      </c>
      <c r="E69" s="20">
        <v>4</v>
      </c>
      <c r="F69" s="20">
        <v>5</v>
      </c>
      <c r="G69" s="20">
        <v>6</v>
      </c>
      <c r="H69" s="20">
        <v>7</v>
      </c>
      <c r="I69" s="20">
        <v>8</v>
      </c>
      <c r="J69" s="20">
        <v>9</v>
      </c>
      <c r="K69" s="20">
        <v>10</v>
      </c>
      <c r="L69" s="20">
        <v>11</v>
      </c>
      <c r="M69" s="20">
        <v>12</v>
      </c>
      <c r="N69" s="20">
        <v>13</v>
      </c>
      <c r="O69" s="20">
        <v>14</v>
      </c>
      <c r="P69" s="20">
        <v>15</v>
      </c>
      <c r="Q69" s="20">
        <v>16</v>
      </c>
      <c r="R69" s="20">
        <v>17</v>
      </c>
      <c r="S69" s="20">
        <v>18</v>
      </c>
      <c r="T69" s="20">
        <v>19</v>
      </c>
      <c r="U69" s="20">
        <v>20</v>
      </c>
      <c r="V69" s="20">
        <v>21</v>
      </c>
      <c r="W69" s="20">
        <v>22</v>
      </c>
      <c r="X69" s="20">
        <v>23</v>
      </c>
      <c r="Y69" s="20">
        <v>24</v>
      </c>
      <c r="Z69" s="20">
        <v>25</v>
      </c>
      <c r="AA69" s="20">
        <v>26</v>
      </c>
      <c r="AB69" s="20">
        <v>27</v>
      </c>
      <c r="AC69" s="20">
        <v>28</v>
      </c>
      <c r="AD69" s="20">
        <v>29</v>
      </c>
      <c r="AE69" s="20">
        <v>30</v>
      </c>
      <c r="AF69" s="20">
        <v>31</v>
      </c>
      <c r="AG69" s="20">
        <v>32</v>
      </c>
      <c r="AH69" s="20">
        <v>33</v>
      </c>
      <c r="AI69" s="20">
        <v>34</v>
      </c>
      <c r="AJ69" s="20">
        <v>35</v>
      </c>
      <c r="AK69" s="20">
        <v>36</v>
      </c>
      <c r="AL69" s="20">
        <v>37</v>
      </c>
      <c r="AM69" s="20">
        <v>38</v>
      </c>
      <c r="AN69" s="20">
        <v>39</v>
      </c>
      <c r="AO69" s="20">
        <v>40</v>
      </c>
      <c r="AP69" s="20">
        <v>41</v>
      </c>
      <c r="AQ69" s="20">
        <v>42</v>
      </c>
      <c r="AR69" s="20">
        <v>43</v>
      </c>
      <c r="AS69" s="20">
        <v>44</v>
      </c>
      <c r="AT69" s="20">
        <v>45</v>
      </c>
      <c r="AU69" s="20">
        <v>46</v>
      </c>
      <c r="AV69" s="20">
        <v>47</v>
      </c>
      <c r="AW69" s="20">
        <v>48</v>
      </c>
      <c r="AX69" s="20">
        <v>49</v>
      </c>
      <c r="AY69" s="20">
        <v>50</v>
      </c>
      <c r="AZ69" s="20">
        <v>51</v>
      </c>
      <c r="BA69" s="20">
        <v>52</v>
      </c>
      <c r="BB69" s="14"/>
    </row>
    <row r="70" spans="1:54" ht="15" thickTop="1" x14ac:dyDescent="0.2">
      <c r="A70" s="23" t="s">
        <v>24</v>
      </c>
      <c r="B70" s="13">
        <f t="shared" ref="B70:BA70" si="30">EXP(B65)-1</f>
        <v>81.736026180156401</v>
      </c>
      <c r="C70" s="13">
        <f t="shared" si="30"/>
        <v>88.260029478051436</v>
      </c>
      <c r="D70" s="13">
        <f t="shared" si="30"/>
        <v>90.73844227242877</v>
      </c>
      <c r="E70" s="13">
        <f t="shared" si="30"/>
        <v>98.366456471334118</v>
      </c>
      <c r="F70" s="13">
        <f t="shared" si="30"/>
        <v>108.37932730128635</v>
      </c>
      <c r="G70" s="13">
        <f t="shared" si="30"/>
        <v>114.78278062558257</v>
      </c>
      <c r="H70" s="13">
        <f t="shared" si="30"/>
        <v>126.51875009650529</v>
      </c>
      <c r="I70" s="13">
        <f t="shared" si="30"/>
        <v>138.86104914148689</v>
      </c>
      <c r="J70" s="13">
        <f t="shared" si="30"/>
        <v>135.5279659756772</v>
      </c>
      <c r="K70" s="13">
        <f t="shared" si="30"/>
        <v>140.09228626168905</v>
      </c>
      <c r="L70" s="13">
        <f t="shared" si="30"/>
        <v>137.20628974544042</v>
      </c>
      <c r="M70" s="13">
        <f t="shared" si="30"/>
        <v>122.00156859419336</v>
      </c>
      <c r="N70" s="13">
        <f t="shared" si="30"/>
        <v>96.801059796263601</v>
      </c>
      <c r="O70" s="13">
        <f t="shared" si="30"/>
        <v>132.45908289116554</v>
      </c>
      <c r="P70" s="13">
        <f t="shared" si="30"/>
        <v>109.96282534226894</v>
      </c>
      <c r="Q70" s="13">
        <f t="shared" si="30"/>
        <v>109.6943638208501</v>
      </c>
      <c r="R70" s="13">
        <f t="shared" si="30"/>
        <v>120.35610837141691</v>
      </c>
      <c r="S70" s="13">
        <f t="shared" si="30"/>
        <v>118.75956931712027</v>
      </c>
      <c r="T70" s="13">
        <f t="shared" si="30"/>
        <v>128.71637135585684</v>
      </c>
      <c r="U70" s="13">
        <f t="shared" si="30"/>
        <v>124.70049775318719</v>
      </c>
      <c r="V70" s="13">
        <f t="shared" si="30"/>
        <v>121.63033317077166</v>
      </c>
      <c r="W70" s="13">
        <f t="shared" si="30"/>
        <v>127.20704661329913</v>
      </c>
      <c r="X70" s="13">
        <f t="shared" si="30"/>
        <v>114.82146314288745</v>
      </c>
      <c r="Y70" s="13">
        <f t="shared" si="30"/>
        <v>115.86156822537068</v>
      </c>
      <c r="Z70" s="13">
        <f t="shared" si="30"/>
        <v>109.28389388580285</v>
      </c>
      <c r="AA70" s="13">
        <f t="shared" si="30"/>
        <v>98.082054581773662</v>
      </c>
      <c r="AB70" s="13">
        <f t="shared" si="30"/>
        <v>87.903659550949627</v>
      </c>
      <c r="AC70" s="13">
        <f t="shared" si="30"/>
        <v>89.80737720341773</v>
      </c>
      <c r="AD70" s="13">
        <f t="shared" si="30"/>
        <v>91.829904664244964</v>
      </c>
      <c r="AE70" s="13">
        <f t="shared" si="30"/>
        <v>80.271335104409559</v>
      </c>
      <c r="AF70" s="13">
        <f t="shared" si="30"/>
        <v>82.859910958701249</v>
      </c>
      <c r="AG70" s="13">
        <f t="shared" si="30"/>
        <v>81.06364712994862</v>
      </c>
      <c r="AH70" s="13">
        <f t="shared" si="30"/>
        <v>79.243391497368464</v>
      </c>
      <c r="AI70" s="13">
        <f t="shared" si="30"/>
        <v>83.625273073290117</v>
      </c>
      <c r="AJ70" s="13">
        <f t="shared" si="30"/>
        <v>81.964418460646542</v>
      </c>
      <c r="AK70" s="13">
        <f t="shared" si="30"/>
        <v>80.420189229026477</v>
      </c>
      <c r="AL70" s="13">
        <f t="shared" si="30"/>
        <v>67.729288354823225</v>
      </c>
      <c r="AM70" s="13">
        <f t="shared" si="30"/>
        <v>77.544722474549133</v>
      </c>
      <c r="AN70" s="13">
        <f t="shared" si="30"/>
        <v>72.636925974964385</v>
      </c>
      <c r="AO70" s="13">
        <f t="shared" si="30"/>
        <v>71.335423650781209</v>
      </c>
      <c r="AP70" s="13">
        <f t="shared" si="30"/>
        <v>75.248961010494043</v>
      </c>
      <c r="AQ70" s="13">
        <f t="shared" si="30"/>
        <v>70.980675330779647</v>
      </c>
      <c r="AR70" s="13">
        <f t="shared" si="30"/>
        <v>74.501063741197683</v>
      </c>
      <c r="AS70" s="13">
        <f t="shared" si="30"/>
        <v>74.823091368039968</v>
      </c>
      <c r="AT70" s="13">
        <f t="shared" si="30"/>
        <v>74.849311338472873</v>
      </c>
      <c r="AU70" s="13">
        <f t="shared" si="30"/>
        <v>73.350263144017248</v>
      </c>
      <c r="AV70" s="13">
        <f t="shared" si="30"/>
        <v>69.645650917661939</v>
      </c>
      <c r="AW70" s="13">
        <f t="shared" si="30"/>
        <v>65.940741000483968</v>
      </c>
      <c r="AX70" s="13">
        <f t="shared" si="30"/>
        <v>73.003719305300194</v>
      </c>
      <c r="AY70" s="13">
        <f t="shared" si="30"/>
        <v>66.464118064801582</v>
      </c>
      <c r="AZ70" s="13">
        <f t="shared" si="30"/>
        <v>59.990469185125264</v>
      </c>
      <c r="BA70" s="13">
        <f t="shared" si="30"/>
        <v>58.903483178946793</v>
      </c>
      <c r="BB70" s="14"/>
    </row>
    <row r="71" spans="1:54" x14ac:dyDescent="0.2">
      <c r="A71" s="23" t="s">
        <v>25</v>
      </c>
      <c r="B71" s="13">
        <f t="shared" ref="B71:BA71" si="31">EXP(B63)-1</f>
        <v>99.509243646015761</v>
      </c>
      <c r="C71" s="13">
        <f t="shared" si="31"/>
        <v>102.26778452660194</v>
      </c>
      <c r="D71" s="13">
        <f t="shared" si="31"/>
        <v>106.38106695299658</v>
      </c>
      <c r="E71" s="13">
        <f t="shared" si="31"/>
        <v>112.17593510236766</v>
      </c>
      <c r="F71" s="13">
        <f t="shared" si="31"/>
        <v>123.74830780487346</v>
      </c>
      <c r="G71" s="13">
        <f t="shared" si="31"/>
        <v>128.66958476029848</v>
      </c>
      <c r="H71" s="13">
        <f t="shared" si="31"/>
        <v>136.10142050169654</v>
      </c>
      <c r="I71" s="13">
        <f t="shared" si="31"/>
        <v>153.08128207615249</v>
      </c>
      <c r="J71" s="13">
        <f t="shared" si="31"/>
        <v>144.89680327003398</v>
      </c>
      <c r="K71" s="13">
        <f t="shared" si="31"/>
        <v>147.18408819919128</v>
      </c>
      <c r="L71" s="13">
        <f t="shared" si="31"/>
        <v>150.08261934070245</v>
      </c>
      <c r="M71" s="13">
        <f t="shared" si="31"/>
        <v>137.97333402718689</v>
      </c>
      <c r="N71" s="13">
        <f t="shared" si="31"/>
        <v>125.75992383384823</v>
      </c>
      <c r="O71" s="13">
        <f t="shared" si="31"/>
        <v>150.38409817960118</v>
      </c>
      <c r="P71" s="13">
        <f t="shared" si="31"/>
        <v>126.36786464638125</v>
      </c>
      <c r="Q71" s="13">
        <f t="shared" si="31"/>
        <v>139.94765786288926</v>
      </c>
      <c r="R71" s="13">
        <f t="shared" si="31"/>
        <v>139.95881227655286</v>
      </c>
      <c r="S71" s="13">
        <f t="shared" si="31"/>
        <v>141.17763789572308</v>
      </c>
      <c r="T71" s="13">
        <f t="shared" si="31"/>
        <v>141.13084696308502</v>
      </c>
      <c r="U71" s="13">
        <f t="shared" si="31"/>
        <v>138.94045972033291</v>
      </c>
      <c r="V71" s="13">
        <f t="shared" si="31"/>
        <v>136.44970053011855</v>
      </c>
      <c r="W71" s="13">
        <f t="shared" si="31"/>
        <v>133.70773226591635</v>
      </c>
      <c r="X71" s="13">
        <f t="shared" si="31"/>
        <v>124.92073823581465</v>
      </c>
      <c r="Y71" s="13">
        <f t="shared" si="31"/>
        <v>120.48555094902375</v>
      </c>
      <c r="Z71" s="13">
        <f t="shared" si="31"/>
        <v>115.42350757111882</v>
      </c>
      <c r="AA71" s="13">
        <f t="shared" si="31"/>
        <v>104.08844437662368</v>
      </c>
      <c r="AB71" s="13">
        <f t="shared" si="31"/>
        <v>95.418059791649455</v>
      </c>
      <c r="AC71" s="13">
        <f t="shared" si="31"/>
        <v>91.862352454120597</v>
      </c>
      <c r="AD71" s="13">
        <f t="shared" si="31"/>
        <v>98.4232066267124</v>
      </c>
      <c r="AE71" s="13">
        <f t="shared" si="31"/>
        <v>89.055514719994335</v>
      </c>
      <c r="AF71" s="13">
        <f t="shared" si="31"/>
        <v>90.019676629612491</v>
      </c>
      <c r="AG71" s="13">
        <f t="shared" si="31"/>
        <v>88.637742391804537</v>
      </c>
      <c r="AH71" s="13">
        <f t="shared" si="31"/>
        <v>87.321730820851414</v>
      </c>
      <c r="AI71" s="13">
        <f t="shared" si="31"/>
        <v>91.534558714865341</v>
      </c>
      <c r="AJ71" s="13">
        <f t="shared" si="31"/>
        <v>92.322750525186478</v>
      </c>
      <c r="AK71" s="13">
        <f t="shared" si="31"/>
        <v>91.729602932709369</v>
      </c>
      <c r="AL71" s="13">
        <f t="shared" si="31"/>
        <v>82.567857225858475</v>
      </c>
      <c r="AM71" s="13">
        <f t="shared" si="31"/>
        <v>92.57991456635331</v>
      </c>
      <c r="AN71" s="13">
        <f t="shared" si="31"/>
        <v>86.769307732220469</v>
      </c>
      <c r="AO71" s="13">
        <f t="shared" si="31"/>
        <v>88.684496384695549</v>
      </c>
      <c r="AP71" s="13">
        <f t="shared" si="31"/>
        <v>89.565318477674552</v>
      </c>
      <c r="AQ71" s="13">
        <f t="shared" si="31"/>
        <v>86.236224382499401</v>
      </c>
      <c r="AR71" s="13">
        <f t="shared" si="31"/>
        <v>87.526691319415576</v>
      </c>
      <c r="AS71" s="13">
        <f t="shared" si="31"/>
        <v>85.896519528404539</v>
      </c>
      <c r="AT71" s="13">
        <f t="shared" si="31"/>
        <v>85.93405451101377</v>
      </c>
      <c r="AU71" s="13">
        <f t="shared" si="31"/>
        <v>87.267887943243437</v>
      </c>
      <c r="AV71" s="13">
        <f t="shared" si="31"/>
        <v>79.740162976945129</v>
      </c>
      <c r="AW71" s="13">
        <f t="shared" si="31"/>
        <v>77.992004398429259</v>
      </c>
      <c r="AX71" s="13">
        <f t="shared" si="31"/>
        <v>82.339489549699238</v>
      </c>
      <c r="AY71" s="13">
        <f t="shared" si="31"/>
        <v>78.504740847692275</v>
      </c>
      <c r="AZ71" s="13">
        <f t="shared" si="31"/>
        <v>71.374402656215892</v>
      </c>
      <c r="BA71" s="13">
        <f t="shared" si="31"/>
        <v>65.95533700631735</v>
      </c>
      <c r="BB71" s="14"/>
    </row>
    <row r="72" spans="1:54" x14ac:dyDescent="0.2">
      <c r="A72" s="23" t="s">
        <v>26</v>
      </c>
      <c r="B72" s="13">
        <f t="shared" ref="B72:BA72" si="32">EXP(B66)-1</f>
        <v>121.10047454173079</v>
      </c>
      <c r="C72" s="13">
        <f t="shared" si="32"/>
        <v>118.47380460651726</v>
      </c>
      <c r="D72" s="13">
        <f t="shared" si="32"/>
        <v>124.69096721439958</v>
      </c>
      <c r="E72" s="13">
        <f t="shared" si="32"/>
        <v>127.90458954818922</v>
      </c>
      <c r="F72" s="13">
        <f t="shared" si="32"/>
        <v>141.27679657704783</v>
      </c>
      <c r="G72" s="13">
        <f t="shared" si="32"/>
        <v>144.22195028535251</v>
      </c>
      <c r="H72" s="13">
        <f t="shared" si="32"/>
        <v>146.40420125948324</v>
      </c>
      <c r="I72" s="13">
        <f t="shared" si="32"/>
        <v>168.7473430376877</v>
      </c>
      <c r="J72" s="13">
        <f t="shared" si="32"/>
        <v>154.90854996116423</v>
      </c>
      <c r="K72" s="13">
        <f t="shared" si="32"/>
        <v>154.63234941631336</v>
      </c>
      <c r="L72" s="13">
        <f t="shared" si="32"/>
        <v>164.15860391658225</v>
      </c>
      <c r="M72" s="13">
        <f t="shared" si="32"/>
        <v>156.01903472752801</v>
      </c>
      <c r="N72" s="13">
        <f t="shared" si="32"/>
        <v>163.29349869863958</v>
      </c>
      <c r="O72" s="13">
        <f t="shared" si="32"/>
        <v>170.71663917651691</v>
      </c>
      <c r="P72" s="13">
        <f t="shared" si="32"/>
        <v>145.19826860518168</v>
      </c>
      <c r="Q72" s="13">
        <f t="shared" si="32"/>
        <v>178.46932049030067</v>
      </c>
      <c r="R72" s="13">
        <f t="shared" si="32"/>
        <v>162.72794929782307</v>
      </c>
      <c r="S72" s="13">
        <f t="shared" si="32"/>
        <v>167.79219617164728</v>
      </c>
      <c r="T72" s="13">
        <f t="shared" si="32"/>
        <v>154.73344711459038</v>
      </c>
      <c r="U72" s="13">
        <f t="shared" si="32"/>
        <v>154.793593635484</v>
      </c>
      <c r="V72" s="13">
        <f t="shared" si="32"/>
        <v>153.05992699628567</v>
      </c>
      <c r="W72" s="13">
        <f t="shared" si="32"/>
        <v>140.5380325151603</v>
      </c>
      <c r="X72" s="13">
        <f t="shared" si="32"/>
        <v>135.90063903174121</v>
      </c>
      <c r="Y72" s="13">
        <f t="shared" si="32"/>
        <v>125.29249558695994</v>
      </c>
      <c r="Z72" s="13">
        <f t="shared" si="32"/>
        <v>121.90491963584232</v>
      </c>
      <c r="AA72" s="13">
        <f t="shared" si="32"/>
        <v>110.4589436817171</v>
      </c>
      <c r="AB72" s="13">
        <f t="shared" si="32"/>
        <v>103.56759936477539</v>
      </c>
      <c r="AC72" s="13">
        <f t="shared" si="32"/>
        <v>93.963831892159931</v>
      </c>
      <c r="AD72" s="13">
        <f t="shared" si="32"/>
        <v>105.48480197939186</v>
      </c>
      <c r="AE72" s="13">
        <f t="shared" si="32"/>
        <v>98.789128861537421</v>
      </c>
      <c r="AF72" s="13">
        <f t="shared" si="32"/>
        <v>97.790726570639436</v>
      </c>
      <c r="AG72" s="13">
        <f t="shared" si="32"/>
        <v>96.910891632395135</v>
      </c>
      <c r="AH72" s="13">
        <f t="shared" si="32"/>
        <v>96.213340433732242</v>
      </c>
      <c r="AI72" s="13">
        <f t="shared" si="32"/>
        <v>100.18306559719035</v>
      </c>
      <c r="AJ72" s="13">
        <f t="shared" si="32"/>
        <v>103.97434836739436</v>
      </c>
      <c r="AK72" s="13">
        <f t="shared" si="32"/>
        <v>104.60991495451425</v>
      </c>
      <c r="AL72" s="13">
        <f t="shared" si="32"/>
        <v>100.61005487599201</v>
      </c>
      <c r="AM72" s="13">
        <f t="shared" si="32"/>
        <v>110.49317400775821</v>
      </c>
      <c r="AN72" s="13">
        <f t="shared" si="32"/>
        <v>103.61397291913423</v>
      </c>
      <c r="AO72" s="13">
        <f t="shared" si="32"/>
        <v>110.194605434368</v>
      </c>
      <c r="AP72" s="13">
        <f t="shared" si="32"/>
        <v>106.56968753756237</v>
      </c>
      <c r="AQ72" s="13">
        <f t="shared" si="32"/>
        <v>104.72502702346286</v>
      </c>
      <c r="AR72" s="13">
        <f t="shared" si="32"/>
        <v>102.79953192218123</v>
      </c>
      <c r="AS72" s="13">
        <f t="shared" si="32"/>
        <v>98.587143835884262</v>
      </c>
      <c r="AT72" s="13">
        <f t="shared" si="32"/>
        <v>98.638740291245426</v>
      </c>
      <c r="AU72" s="13">
        <f t="shared" si="32"/>
        <v>103.79075274917726</v>
      </c>
      <c r="AV72" s="13">
        <f t="shared" si="32"/>
        <v>91.277073434309159</v>
      </c>
      <c r="AW72" s="13">
        <f t="shared" si="32"/>
        <v>92.21284266686493</v>
      </c>
      <c r="AX72" s="13">
        <f t="shared" si="32"/>
        <v>92.852992573942018</v>
      </c>
      <c r="AY72" s="13">
        <f t="shared" si="32"/>
        <v>92.694307412233115</v>
      </c>
      <c r="AZ72" s="13">
        <f t="shared" si="32"/>
        <v>84.883158956277711</v>
      </c>
      <c r="BA72" s="13">
        <f t="shared" si="32"/>
        <v>73.83733692475991</v>
      </c>
      <c r="BB72" s="14"/>
    </row>
    <row r="73" spans="1:54" x14ac:dyDescent="0.2">
      <c r="A73" s="65" t="s">
        <v>27</v>
      </c>
      <c r="B73" s="67">
        <f>B70*$BB$40/100000</f>
        <v>4301.1336036587354</v>
      </c>
      <c r="C73" s="67">
        <f t="shared" ref="C73:BA75" si="33">C70*$BB$40/100000</f>
        <v>4644.441336201392</v>
      </c>
      <c r="D73" s="67">
        <f t="shared" si="33"/>
        <v>4774.8609938703148</v>
      </c>
      <c r="E73" s="67">
        <f t="shared" si="33"/>
        <v>5176.264264048662</v>
      </c>
      <c r="F73" s="67">
        <f t="shared" si="33"/>
        <v>5703.1640560801161</v>
      </c>
      <c r="G73" s="67">
        <f t="shared" si="33"/>
        <v>6040.1281777745626</v>
      </c>
      <c r="H73" s="67">
        <f t="shared" si="33"/>
        <v>6657.7012972658249</v>
      </c>
      <c r="I73" s="67">
        <f t="shared" si="33"/>
        <v>7307.180843185608</v>
      </c>
      <c r="J73" s="67">
        <f t="shared" si="33"/>
        <v>7131.78650756358</v>
      </c>
      <c r="K73" s="67">
        <f t="shared" si="33"/>
        <v>7371.9713107341668</v>
      </c>
      <c r="L73" s="67">
        <f t="shared" si="33"/>
        <v>7220.103680557002</v>
      </c>
      <c r="M73" s="67">
        <f t="shared" si="33"/>
        <v>6419.9970429557916</v>
      </c>
      <c r="N73" s="67">
        <f t="shared" si="33"/>
        <v>5093.8895688639323</v>
      </c>
      <c r="O73" s="67">
        <f t="shared" si="33"/>
        <v>6970.2949746696349</v>
      </c>
      <c r="P73" s="67">
        <f t="shared" si="33"/>
        <v>5786.4912858672114</v>
      </c>
      <c r="Q73" s="67">
        <f t="shared" si="33"/>
        <v>5772.3642365717296</v>
      </c>
      <c r="R73" s="67">
        <f t="shared" si="33"/>
        <v>6333.4092237477935</v>
      </c>
      <c r="S73" s="67">
        <f t="shared" si="33"/>
        <v>6249.395746497833</v>
      </c>
      <c r="T73" s="67">
        <f t="shared" si="33"/>
        <v>6773.345072580737</v>
      </c>
      <c r="U73" s="67">
        <f t="shared" si="33"/>
        <v>6562.0207678926554</v>
      </c>
      <c r="V73" s="67">
        <f t="shared" si="33"/>
        <v>6400.4617996956395</v>
      </c>
      <c r="W73" s="67">
        <f t="shared" si="33"/>
        <v>6693.9210086466801</v>
      </c>
      <c r="X73" s="67">
        <f t="shared" si="33"/>
        <v>6042.1637388708086</v>
      </c>
      <c r="Y73" s="67">
        <f t="shared" si="33"/>
        <v>6096.8964085475127</v>
      </c>
      <c r="Z73" s="67">
        <f t="shared" si="33"/>
        <v>5750.7643850321892</v>
      </c>
      <c r="AA73" s="67">
        <f t="shared" si="33"/>
        <v>5161.2983967157388</v>
      </c>
      <c r="AB73" s="67">
        <f t="shared" si="33"/>
        <v>4625.6883488049589</v>
      </c>
      <c r="AC73" s="67">
        <f t="shared" si="33"/>
        <v>4725.8662550425488</v>
      </c>
      <c r="AD73" s="67">
        <f t="shared" si="33"/>
        <v>4832.296200718064</v>
      </c>
      <c r="AE73" s="67">
        <f t="shared" si="33"/>
        <v>4224.0582636980162</v>
      </c>
      <c r="AF73" s="67">
        <f t="shared" si="33"/>
        <v>4360.274949446517</v>
      </c>
      <c r="AG73" s="67">
        <f t="shared" si="33"/>
        <v>4265.7515051839391</v>
      </c>
      <c r="AH73" s="67">
        <f t="shared" si="33"/>
        <v>4169.9655582223977</v>
      </c>
      <c r="AI73" s="67">
        <f t="shared" si="33"/>
        <v>4400.5500259809414</v>
      </c>
      <c r="AJ73" s="67">
        <f t="shared" si="33"/>
        <v>4313.152119340758</v>
      </c>
      <c r="AK73" s="67">
        <f t="shared" si="33"/>
        <v>4231.891302657139</v>
      </c>
      <c r="AL73" s="67">
        <f t="shared" si="33"/>
        <v>3564.0675441295962</v>
      </c>
      <c r="AM73" s="67">
        <f t="shared" si="33"/>
        <v>4080.5777722363432</v>
      </c>
      <c r="AN73" s="67">
        <f t="shared" si="33"/>
        <v>3822.3184778860696</v>
      </c>
      <c r="AO73" s="67">
        <f t="shared" si="33"/>
        <v>3753.8304972073215</v>
      </c>
      <c r="AP73" s="67">
        <f t="shared" si="33"/>
        <v>3959.7696385344702</v>
      </c>
      <c r="AQ73" s="67">
        <f t="shared" si="33"/>
        <v>3735.1628424251194</v>
      </c>
      <c r="AR73" s="67">
        <f t="shared" si="33"/>
        <v>3920.4136014552396</v>
      </c>
      <c r="AS73" s="67">
        <f t="shared" si="33"/>
        <v>3937.3594197418411</v>
      </c>
      <c r="AT73" s="67">
        <f t="shared" si="33"/>
        <v>3938.7391735809542</v>
      </c>
      <c r="AU73" s="67">
        <f t="shared" si="33"/>
        <v>3859.8558847302616</v>
      </c>
      <c r="AV73" s="67">
        <f t="shared" si="33"/>
        <v>3664.9108540019356</v>
      </c>
      <c r="AW73" s="67">
        <f t="shared" si="33"/>
        <v>3469.9501581127174</v>
      </c>
      <c r="AX73" s="67">
        <f t="shared" si="33"/>
        <v>3841.6199682133329</v>
      </c>
      <c r="AY73" s="67">
        <f t="shared" si="33"/>
        <v>3497.4914368355048</v>
      </c>
      <c r="AZ73" s="67">
        <f t="shared" si="33"/>
        <v>3156.8334670769577</v>
      </c>
      <c r="BA73" s="67">
        <f t="shared" si="33"/>
        <v>3099.633817713333</v>
      </c>
      <c r="BB73" s="14"/>
    </row>
    <row r="74" spans="1:54" x14ac:dyDescent="0.2">
      <c r="A74" s="65" t="s">
        <v>28</v>
      </c>
      <c r="B74" s="66">
        <f>B71*$BB$40/100000</f>
        <v>5236.400296451553</v>
      </c>
      <c r="C74" s="66">
        <f t="shared" si="33"/>
        <v>5381.5609243049785</v>
      </c>
      <c r="D74" s="66">
        <f t="shared" si="33"/>
        <v>5598.0111004673245</v>
      </c>
      <c r="E74" s="66">
        <f t="shared" si="33"/>
        <v>5902.9501009405658</v>
      </c>
      <c r="F74" s="66">
        <f t="shared" si="33"/>
        <v>6511.9143903850027</v>
      </c>
      <c r="G74" s="66">
        <f t="shared" si="33"/>
        <v>6770.8830566526167</v>
      </c>
      <c r="H74" s="66">
        <f t="shared" si="33"/>
        <v>7161.9629749954011</v>
      </c>
      <c r="I74" s="66">
        <f t="shared" si="33"/>
        <v>8055.4814957318149</v>
      </c>
      <c r="J74" s="66">
        <f t="shared" si="33"/>
        <v>7624.7958058765462</v>
      </c>
      <c r="K74" s="66">
        <f t="shared" si="33"/>
        <v>7745.1578852398934</v>
      </c>
      <c r="L74" s="66">
        <f t="shared" si="33"/>
        <v>7897.6851156012799</v>
      </c>
      <c r="M74" s="66">
        <f t="shared" si="33"/>
        <v>7260.467276512135</v>
      </c>
      <c r="N74" s="66">
        <f t="shared" si="33"/>
        <v>6617.7701519657203</v>
      </c>
      <c r="O74" s="66">
        <f t="shared" si="33"/>
        <v>7913.5496104315189</v>
      </c>
      <c r="P74" s="66">
        <f t="shared" si="33"/>
        <v>6649.7613653880362</v>
      </c>
      <c r="Q74" s="66">
        <f t="shared" si="33"/>
        <v>7364.360638975425</v>
      </c>
      <c r="R74" s="66">
        <f t="shared" si="33"/>
        <v>7364.9476093198336</v>
      </c>
      <c r="S74" s="66">
        <f t="shared" si="33"/>
        <v>7429.0849557582142</v>
      </c>
      <c r="T74" s="66">
        <f t="shared" si="33"/>
        <v>7426.6227116032005</v>
      </c>
      <c r="U74" s="66">
        <f t="shared" si="33"/>
        <v>7311.3596065182892</v>
      </c>
      <c r="V74" s="66">
        <f t="shared" si="33"/>
        <v>7180.2902537210311</v>
      </c>
      <c r="W74" s="66">
        <f t="shared" si="33"/>
        <v>7036.0017142301167</v>
      </c>
      <c r="X74" s="66">
        <f t="shared" si="33"/>
        <v>6573.6103176295974</v>
      </c>
      <c r="Y74" s="66">
        <f t="shared" si="33"/>
        <v>6340.2207834272649</v>
      </c>
      <c r="Z74" s="66">
        <f t="shared" si="33"/>
        <v>6073.844671284307</v>
      </c>
      <c r="AA74" s="66">
        <f t="shared" si="33"/>
        <v>5477.3681420977855</v>
      </c>
      <c r="AB74" s="66">
        <f t="shared" si="33"/>
        <v>5021.1129968711257</v>
      </c>
      <c r="AC74" s="66">
        <f t="shared" si="33"/>
        <v>4834.003676428847</v>
      </c>
      <c r="AD74" s="66">
        <f t="shared" si="33"/>
        <v>5179.2505849125164</v>
      </c>
      <c r="AE74" s="66">
        <f t="shared" si="33"/>
        <v>4686.3015594742219</v>
      </c>
      <c r="AF74" s="66">
        <f t="shared" si="33"/>
        <v>4737.0379285226263</v>
      </c>
      <c r="AG74" s="66">
        <f t="shared" si="33"/>
        <v>4664.3174395771357</v>
      </c>
      <c r="AH74" s="66">
        <f t="shared" si="33"/>
        <v>4595.0659496875487</v>
      </c>
      <c r="AI74" s="66">
        <f t="shared" si="33"/>
        <v>4816.7544323333232</v>
      </c>
      <c r="AJ74" s="66">
        <f t="shared" si="33"/>
        <v>4858.2308588239948</v>
      </c>
      <c r="AK74" s="66">
        <f t="shared" si="33"/>
        <v>4827.0180979257657</v>
      </c>
      <c r="AL74" s="66">
        <f t="shared" si="33"/>
        <v>4344.9064249034309</v>
      </c>
      <c r="AM74" s="66">
        <f t="shared" si="33"/>
        <v>4871.7634092892858</v>
      </c>
      <c r="AN74" s="66">
        <f t="shared" si="33"/>
        <v>4565.9962038118383</v>
      </c>
      <c r="AO74" s="66">
        <f t="shared" si="33"/>
        <v>4666.7777398795452</v>
      </c>
      <c r="AP74" s="66">
        <f t="shared" si="33"/>
        <v>4713.1285802618095</v>
      </c>
      <c r="AQ74" s="66">
        <f t="shared" si="33"/>
        <v>4537.9441585119794</v>
      </c>
      <c r="AR74" s="66">
        <f t="shared" si="33"/>
        <v>4605.851432283117</v>
      </c>
      <c r="AS74" s="66">
        <f t="shared" si="33"/>
        <v>4520.0681247535858</v>
      </c>
      <c r="AT74" s="66">
        <f t="shared" si="33"/>
        <v>4522.0432999921941</v>
      </c>
      <c r="AU74" s="66">
        <f t="shared" si="33"/>
        <v>4592.232616321342</v>
      </c>
      <c r="AV74" s="66">
        <f t="shared" si="33"/>
        <v>4196.1067912135504</v>
      </c>
      <c r="AW74" s="66">
        <f t="shared" si="33"/>
        <v>4104.1147534552447</v>
      </c>
      <c r="AX74" s="66">
        <f t="shared" si="33"/>
        <v>4332.8892039566608</v>
      </c>
      <c r="AY74" s="66">
        <f t="shared" si="33"/>
        <v>4131.0960990724752</v>
      </c>
      <c r="AZ74" s="66">
        <f t="shared" si="33"/>
        <v>3755.8816601760568</v>
      </c>
      <c r="BA74" s="66">
        <f t="shared" si="33"/>
        <v>3470.7182327806831</v>
      </c>
      <c r="BB74" s="14"/>
    </row>
    <row r="75" spans="1:54" ht="15" thickBot="1" x14ac:dyDescent="0.25">
      <c r="A75" s="64" t="s">
        <v>29</v>
      </c>
      <c r="B75" s="68">
        <f>B72*$BB$40/100000</f>
        <v>6372.5794464535929</v>
      </c>
      <c r="C75" s="68">
        <f t="shared" si="33"/>
        <v>6234.3581644553033</v>
      </c>
      <c r="D75" s="68">
        <f t="shared" si="33"/>
        <v>6561.5192494979383</v>
      </c>
      <c r="E75" s="68">
        <f t="shared" si="33"/>
        <v>6730.6272873522012</v>
      </c>
      <c r="F75" s="68">
        <f t="shared" si="33"/>
        <v>7434.3029086765555</v>
      </c>
      <c r="G75" s="68">
        <f t="shared" si="33"/>
        <v>7589.283523403391</v>
      </c>
      <c r="H75" s="68">
        <f t="shared" si="33"/>
        <v>7704.1184797268425</v>
      </c>
      <c r="I75" s="68">
        <f t="shared" si="33"/>
        <v>8879.8648721649606</v>
      </c>
      <c r="J75" s="68">
        <f t="shared" si="33"/>
        <v>8151.6364431938746</v>
      </c>
      <c r="K75" s="68">
        <f t="shared" si="33"/>
        <v>8137.1021490725961</v>
      </c>
      <c r="L75" s="68">
        <f t="shared" si="33"/>
        <v>8638.3950949493701</v>
      </c>
      <c r="M75" s="68">
        <f t="shared" si="33"/>
        <v>8210.0726501906611</v>
      </c>
      <c r="N75" s="68">
        <f t="shared" si="33"/>
        <v>8592.871311894487</v>
      </c>
      <c r="O75" s="68">
        <f t="shared" si="33"/>
        <v>8983.493665906466</v>
      </c>
      <c r="P75" s="68">
        <f t="shared" si="33"/>
        <v>7640.6595901090213</v>
      </c>
      <c r="Q75" s="68">
        <f t="shared" si="33"/>
        <v>9391.4572001707238</v>
      </c>
      <c r="R75" s="68">
        <f t="shared" si="33"/>
        <v>8563.11082993737</v>
      </c>
      <c r="S75" s="68">
        <f t="shared" si="33"/>
        <v>8829.6028949934662</v>
      </c>
      <c r="T75" s="68">
        <f t="shared" si="33"/>
        <v>8142.4221374257531</v>
      </c>
      <c r="U75" s="68">
        <f t="shared" si="33"/>
        <v>8145.5871826848479</v>
      </c>
      <c r="V75" s="68">
        <f t="shared" si="33"/>
        <v>8054.3577433802939</v>
      </c>
      <c r="W75" s="68">
        <f t="shared" si="33"/>
        <v>7395.4274815208937</v>
      </c>
      <c r="X75" s="68">
        <f t="shared" si="33"/>
        <v>7151.3974022880438</v>
      </c>
      <c r="Y75" s="68">
        <f t="shared" si="33"/>
        <v>6593.1730259009028</v>
      </c>
      <c r="Z75" s="68">
        <f t="shared" si="33"/>
        <v>6414.9111573072041</v>
      </c>
      <c r="AA75" s="68">
        <f t="shared" si="33"/>
        <v>5812.5981491552375</v>
      </c>
      <c r="AB75" s="68">
        <f t="shared" si="33"/>
        <v>5449.9601056730517</v>
      </c>
      <c r="AC75" s="68">
        <f t="shared" si="33"/>
        <v>4944.5882527872127</v>
      </c>
      <c r="AD75" s="68">
        <f t="shared" si="33"/>
        <v>5550.8476209600531</v>
      </c>
      <c r="AE75" s="68">
        <f t="shared" si="33"/>
        <v>5198.5062362340377</v>
      </c>
      <c r="AF75" s="68">
        <f t="shared" si="33"/>
        <v>5145.9680612818311</v>
      </c>
      <c r="AG75" s="68">
        <f t="shared" si="33"/>
        <v>5099.6691672028046</v>
      </c>
      <c r="AH75" s="68">
        <f t="shared" si="33"/>
        <v>5062.9624536389665</v>
      </c>
      <c r="AI75" s="68">
        <f t="shared" si="33"/>
        <v>5271.8583236217501</v>
      </c>
      <c r="AJ75" s="68">
        <f t="shared" si="33"/>
        <v>5471.3641533761183</v>
      </c>
      <c r="AK75" s="68">
        <f t="shared" si="33"/>
        <v>5504.8090972151876</v>
      </c>
      <c r="AL75" s="68">
        <f t="shared" si="33"/>
        <v>5294.3274601981702</v>
      </c>
      <c r="AM75" s="68">
        <f t="shared" si="33"/>
        <v>5814.3994259297551</v>
      </c>
      <c r="AN75" s="68">
        <f t="shared" si="33"/>
        <v>5452.400386443911</v>
      </c>
      <c r="AO75" s="68">
        <f t="shared" si="33"/>
        <v>5798.6880758186708</v>
      </c>
      <c r="AP75" s="68">
        <f t="shared" si="33"/>
        <v>5607.9367400234914</v>
      </c>
      <c r="AQ75" s="68">
        <f t="shared" si="33"/>
        <v>5510.8665532854184</v>
      </c>
      <c r="AR75" s="68">
        <f t="shared" si="33"/>
        <v>5409.5426686920009</v>
      </c>
      <c r="AS75" s="68">
        <f t="shared" si="33"/>
        <v>5187.8773297178604</v>
      </c>
      <c r="AT75" s="68">
        <f t="shared" si="33"/>
        <v>5190.5924512909896</v>
      </c>
      <c r="AU75" s="68">
        <f t="shared" si="33"/>
        <v>5461.7029388553929</v>
      </c>
      <c r="AV75" s="68">
        <f t="shared" si="33"/>
        <v>4803.204977528575</v>
      </c>
      <c r="AW75" s="68">
        <f t="shared" si="33"/>
        <v>4852.4472600264326</v>
      </c>
      <c r="AX75" s="68">
        <f t="shared" si="33"/>
        <v>4886.1333884741207</v>
      </c>
      <c r="AY75" s="68">
        <f t="shared" si="33"/>
        <v>4877.7830182233838</v>
      </c>
      <c r="AZ75" s="68">
        <f t="shared" si="33"/>
        <v>4466.7428113869846</v>
      </c>
      <c r="BA75" s="68">
        <f t="shared" si="33"/>
        <v>3885.4868029889471</v>
      </c>
      <c r="BB75" s="14"/>
    </row>
    <row r="76" spans="1:54" x14ac:dyDescent="0.2">
      <c r="A76" s="1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</row>
    <row r="77" spans="1:54" ht="15" thickBot="1" x14ac:dyDescent="0.25">
      <c r="A77" s="4" t="s">
        <v>30</v>
      </c>
    </row>
    <row r="78" spans="1:54" ht="15" thickTop="1" x14ac:dyDescent="0.2">
      <c r="A78" s="22" t="s">
        <v>31</v>
      </c>
      <c r="B78" s="1">
        <f t="shared" ref="B78:BA78" si="34">B73</f>
        <v>4301.1336036587354</v>
      </c>
      <c r="C78" s="1">
        <f t="shared" si="34"/>
        <v>4644.441336201392</v>
      </c>
      <c r="D78" s="1">
        <f t="shared" si="34"/>
        <v>4774.8609938703148</v>
      </c>
      <c r="E78" s="1">
        <f t="shared" si="34"/>
        <v>5176.264264048662</v>
      </c>
      <c r="F78" s="1">
        <f t="shared" si="34"/>
        <v>5703.1640560801161</v>
      </c>
      <c r="G78" s="1">
        <f t="shared" si="34"/>
        <v>6040.1281777745626</v>
      </c>
      <c r="H78" s="1">
        <f t="shared" si="34"/>
        <v>6657.7012972658249</v>
      </c>
      <c r="I78" s="1">
        <f t="shared" si="34"/>
        <v>7307.180843185608</v>
      </c>
      <c r="J78" s="1">
        <f t="shared" si="34"/>
        <v>7131.78650756358</v>
      </c>
      <c r="K78" s="1">
        <f t="shared" si="34"/>
        <v>7371.9713107341668</v>
      </c>
      <c r="L78" s="1">
        <f t="shared" si="34"/>
        <v>7220.103680557002</v>
      </c>
      <c r="M78" s="1">
        <f t="shared" si="34"/>
        <v>6419.9970429557916</v>
      </c>
      <c r="N78" s="1">
        <f t="shared" si="34"/>
        <v>5093.8895688639323</v>
      </c>
      <c r="O78" s="1">
        <f t="shared" si="34"/>
        <v>6970.2949746696349</v>
      </c>
      <c r="P78" s="1">
        <f t="shared" si="34"/>
        <v>5786.4912858672114</v>
      </c>
      <c r="Q78" s="1">
        <f t="shared" si="34"/>
        <v>5772.3642365717296</v>
      </c>
      <c r="R78" s="1">
        <f t="shared" si="34"/>
        <v>6333.4092237477935</v>
      </c>
      <c r="S78" s="1">
        <f t="shared" si="34"/>
        <v>6249.395746497833</v>
      </c>
      <c r="T78" s="1">
        <f t="shared" si="34"/>
        <v>6773.345072580737</v>
      </c>
      <c r="U78" s="1">
        <f t="shared" si="34"/>
        <v>6562.0207678926554</v>
      </c>
      <c r="V78" s="1">
        <f t="shared" si="34"/>
        <v>6400.4617996956395</v>
      </c>
      <c r="W78" s="1">
        <f t="shared" si="34"/>
        <v>6693.9210086466801</v>
      </c>
      <c r="X78" s="1">
        <f t="shared" si="34"/>
        <v>6042.1637388708086</v>
      </c>
      <c r="Y78" s="1">
        <f t="shared" si="34"/>
        <v>6096.8964085475127</v>
      </c>
      <c r="Z78" s="1">
        <f t="shared" si="34"/>
        <v>5750.7643850321892</v>
      </c>
      <c r="AA78" s="1">
        <f t="shared" si="34"/>
        <v>5161.2983967157388</v>
      </c>
      <c r="AB78" s="1">
        <f t="shared" si="34"/>
        <v>4625.6883488049589</v>
      </c>
      <c r="AC78" s="1">
        <f t="shared" si="34"/>
        <v>4725.8662550425488</v>
      </c>
      <c r="AD78" s="1">
        <f t="shared" si="34"/>
        <v>4832.296200718064</v>
      </c>
      <c r="AE78" s="1">
        <f t="shared" si="34"/>
        <v>4224.0582636980162</v>
      </c>
      <c r="AF78" s="1">
        <f t="shared" si="34"/>
        <v>4360.274949446517</v>
      </c>
      <c r="AG78" s="1">
        <f t="shared" si="34"/>
        <v>4265.7515051839391</v>
      </c>
      <c r="AH78" s="1">
        <f t="shared" si="34"/>
        <v>4169.9655582223977</v>
      </c>
      <c r="AI78" s="1">
        <f t="shared" si="34"/>
        <v>4400.5500259809414</v>
      </c>
      <c r="AJ78" s="1">
        <f t="shared" si="34"/>
        <v>4313.152119340758</v>
      </c>
      <c r="AK78" s="1">
        <f t="shared" si="34"/>
        <v>4231.891302657139</v>
      </c>
      <c r="AL78" s="1">
        <f t="shared" si="34"/>
        <v>3564.0675441295962</v>
      </c>
      <c r="AM78" s="1">
        <f t="shared" si="34"/>
        <v>4080.5777722363432</v>
      </c>
      <c r="AN78" s="1">
        <f t="shared" si="34"/>
        <v>3822.3184778860696</v>
      </c>
      <c r="AO78" s="1">
        <f t="shared" si="34"/>
        <v>3753.8304972073215</v>
      </c>
      <c r="AP78" s="1">
        <f t="shared" si="34"/>
        <v>3959.7696385344702</v>
      </c>
      <c r="AQ78" s="1">
        <f t="shared" si="34"/>
        <v>3735.1628424251194</v>
      </c>
      <c r="AR78" s="1">
        <f t="shared" si="34"/>
        <v>3920.4136014552396</v>
      </c>
      <c r="AS78" s="1">
        <f t="shared" si="34"/>
        <v>3937.3594197418411</v>
      </c>
      <c r="AT78" s="1">
        <f t="shared" si="34"/>
        <v>3938.7391735809542</v>
      </c>
      <c r="AU78" s="1">
        <f t="shared" si="34"/>
        <v>3859.8558847302616</v>
      </c>
      <c r="AV78" s="1">
        <f t="shared" si="34"/>
        <v>3664.9108540019356</v>
      </c>
      <c r="AW78" s="1">
        <f t="shared" si="34"/>
        <v>3469.9501581127174</v>
      </c>
      <c r="AX78" s="1">
        <f t="shared" si="34"/>
        <v>3841.6199682133329</v>
      </c>
      <c r="AY78" s="1">
        <f t="shared" si="34"/>
        <v>3497.4914368355048</v>
      </c>
      <c r="AZ78" s="1">
        <f t="shared" si="34"/>
        <v>3156.8334670769577</v>
      </c>
      <c r="BA78" s="1">
        <f t="shared" si="34"/>
        <v>3099.633817713333</v>
      </c>
    </row>
    <row r="79" spans="1:54" x14ac:dyDescent="0.2">
      <c r="A79" s="23" t="s">
        <v>32</v>
      </c>
      <c r="B79" s="1">
        <f t="shared" ref="B79:BA79" si="35">B84+B85</f>
        <v>5236.400296451553</v>
      </c>
      <c r="C79" s="1">
        <f t="shared" si="35"/>
        <v>5381.5609243049785</v>
      </c>
      <c r="D79" s="1">
        <f t="shared" si="35"/>
        <v>5598.0111004673245</v>
      </c>
      <c r="E79" s="1">
        <f t="shared" si="35"/>
        <v>5902.9501009405658</v>
      </c>
      <c r="F79" s="1">
        <f t="shared" si="35"/>
        <v>6511.9143903850027</v>
      </c>
      <c r="G79" s="1">
        <f t="shared" si="35"/>
        <v>6770.8830566526167</v>
      </c>
      <c r="H79" s="1">
        <f t="shared" si="35"/>
        <v>7161.9629749954011</v>
      </c>
      <c r="I79" s="1">
        <f t="shared" si="35"/>
        <v>8055.4814957318149</v>
      </c>
      <c r="J79" s="1">
        <f t="shared" si="35"/>
        <v>7624.7958058765462</v>
      </c>
      <c r="K79" s="1">
        <f t="shared" si="35"/>
        <v>7745.1578852398934</v>
      </c>
      <c r="L79" s="1">
        <f t="shared" si="35"/>
        <v>7897.6851156012799</v>
      </c>
      <c r="M79" s="1">
        <f t="shared" si="35"/>
        <v>7260.467276512135</v>
      </c>
      <c r="N79" s="1">
        <f t="shared" si="35"/>
        <v>6617.7701519657203</v>
      </c>
      <c r="O79" s="1">
        <f t="shared" si="35"/>
        <v>7913.5496104315189</v>
      </c>
      <c r="P79" s="1">
        <f t="shared" si="35"/>
        <v>6649.7613653880362</v>
      </c>
      <c r="Q79" s="1">
        <f t="shared" si="35"/>
        <v>7364.360638975425</v>
      </c>
      <c r="R79" s="1">
        <f t="shared" si="35"/>
        <v>7364.9476093198336</v>
      </c>
      <c r="S79" s="1">
        <f t="shared" si="35"/>
        <v>7429.0849557582142</v>
      </c>
      <c r="T79" s="1">
        <f t="shared" si="35"/>
        <v>7426.6227116032005</v>
      </c>
      <c r="U79" s="1">
        <f t="shared" si="35"/>
        <v>7311.3596065182892</v>
      </c>
      <c r="V79" s="1">
        <f t="shared" si="35"/>
        <v>7180.2902537210311</v>
      </c>
      <c r="W79" s="1">
        <f t="shared" si="35"/>
        <v>7036.0017142301167</v>
      </c>
      <c r="X79" s="1">
        <f t="shared" si="35"/>
        <v>6573.6103176295974</v>
      </c>
      <c r="Y79" s="1">
        <f t="shared" si="35"/>
        <v>6340.2207834272649</v>
      </c>
      <c r="Z79" s="1">
        <f t="shared" si="35"/>
        <v>6073.844671284307</v>
      </c>
      <c r="AA79" s="1">
        <f t="shared" si="35"/>
        <v>5477.3681420977855</v>
      </c>
      <c r="AB79" s="1">
        <f t="shared" si="35"/>
        <v>5021.1129968711257</v>
      </c>
      <c r="AC79" s="1">
        <f t="shared" si="35"/>
        <v>4834.003676428847</v>
      </c>
      <c r="AD79" s="1">
        <f t="shared" si="35"/>
        <v>5179.2505849125164</v>
      </c>
      <c r="AE79" s="1">
        <f t="shared" si="35"/>
        <v>4686.3015594742219</v>
      </c>
      <c r="AF79" s="1">
        <f t="shared" si="35"/>
        <v>4737.0379285226263</v>
      </c>
      <c r="AG79" s="1">
        <f t="shared" si="35"/>
        <v>4664.3174395771357</v>
      </c>
      <c r="AH79" s="1">
        <f t="shared" si="35"/>
        <v>4595.0659496875487</v>
      </c>
      <c r="AI79" s="1">
        <f t="shared" si="35"/>
        <v>4816.7544323333232</v>
      </c>
      <c r="AJ79" s="1">
        <f t="shared" si="35"/>
        <v>4858.2308588239948</v>
      </c>
      <c r="AK79" s="1">
        <f t="shared" si="35"/>
        <v>4827.0180979257657</v>
      </c>
      <c r="AL79" s="1">
        <f t="shared" si="35"/>
        <v>4344.9064249034309</v>
      </c>
      <c r="AM79" s="1">
        <f t="shared" si="35"/>
        <v>4871.7634092892858</v>
      </c>
      <c r="AN79" s="1">
        <f t="shared" si="35"/>
        <v>4565.9962038118383</v>
      </c>
      <c r="AO79" s="1">
        <f t="shared" si="35"/>
        <v>4666.7777398795452</v>
      </c>
      <c r="AP79" s="1">
        <f t="shared" si="35"/>
        <v>4713.1285802618095</v>
      </c>
      <c r="AQ79" s="1">
        <f t="shared" si="35"/>
        <v>4537.9441585119794</v>
      </c>
      <c r="AR79" s="1">
        <f t="shared" si="35"/>
        <v>4605.851432283117</v>
      </c>
      <c r="AS79" s="1">
        <f t="shared" si="35"/>
        <v>4520.0681247535858</v>
      </c>
      <c r="AT79" s="1">
        <f t="shared" si="35"/>
        <v>4522.0432999921941</v>
      </c>
      <c r="AU79" s="1">
        <f t="shared" si="35"/>
        <v>4592.232616321342</v>
      </c>
      <c r="AV79" s="1">
        <f t="shared" si="35"/>
        <v>4196.1067912135504</v>
      </c>
      <c r="AW79" s="1">
        <f t="shared" si="35"/>
        <v>4104.1147534552447</v>
      </c>
      <c r="AX79" s="1">
        <f t="shared" si="35"/>
        <v>4332.8892039566608</v>
      </c>
      <c r="AY79" s="1">
        <f t="shared" si="35"/>
        <v>4131.0960990724752</v>
      </c>
      <c r="AZ79" s="1">
        <f t="shared" si="35"/>
        <v>3755.8816601760568</v>
      </c>
      <c r="BA79" s="1">
        <f t="shared" si="35"/>
        <v>3470.7182327806831</v>
      </c>
    </row>
    <row r="80" spans="1:54" x14ac:dyDescent="0.2">
      <c r="A80" s="23" t="s">
        <v>33</v>
      </c>
      <c r="B80" s="1">
        <f t="shared" ref="B80:BA80" si="36">B84+B86</f>
        <v>5437.3127536607753</v>
      </c>
      <c r="C80" s="1">
        <f t="shared" si="36"/>
        <v>5497.2385763517168</v>
      </c>
      <c r="D80" s="1">
        <f t="shared" si="36"/>
        <v>5738.3691429009286</v>
      </c>
      <c r="E80" s="1">
        <f t="shared" si="36"/>
        <v>6003.9414504602973</v>
      </c>
      <c r="F80" s="1">
        <f t="shared" si="36"/>
        <v>6625.5525743716689</v>
      </c>
      <c r="G80" s="1">
        <f t="shared" si="36"/>
        <v>6858.5286445253369</v>
      </c>
      <c r="H80" s="1">
        <f t="shared" si="36"/>
        <v>7199.8568019972663</v>
      </c>
      <c r="I80" s="1">
        <f t="shared" si="36"/>
        <v>8131.5642196187537</v>
      </c>
      <c r="J80" s="1">
        <f t="shared" si="36"/>
        <v>7658.6271448809084</v>
      </c>
      <c r="K80" s="1">
        <f t="shared" si="36"/>
        <v>7763.9155745668695</v>
      </c>
      <c r="L80" s="1">
        <f t="shared" si="36"/>
        <v>7960.8136599050922</v>
      </c>
      <c r="M80" s="1">
        <f t="shared" si="36"/>
        <v>7369.6024166343177</v>
      </c>
      <c r="N80" s="1">
        <f t="shared" si="36"/>
        <v>7068.990728792699</v>
      </c>
      <c r="O80" s="1">
        <f t="shared" si="36"/>
        <v>8040.2390301445821</v>
      </c>
      <c r="P80" s="1">
        <f t="shared" si="36"/>
        <v>6777.3895105881966</v>
      </c>
      <c r="Q80" s="1">
        <f t="shared" si="36"/>
        <v>7799.4607977670285</v>
      </c>
      <c r="R80" s="1">
        <f t="shared" si="36"/>
        <v>7531.5724443653298</v>
      </c>
      <c r="S80" s="1">
        <f t="shared" si="36"/>
        <v>7649.913685733085</v>
      </c>
      <c r="T80" s="1">
        <f t="shared" si="36"/>
        <v>7489.1444984032896</v>
      </c>
      <c r="U80" s="1">
        <f t="shared" si="36"/>
        <v>7396.2483440592141</v>
      </c>
      <c r="V80" s="1">
        <f t="shared" si="36"/>
        <v>7274.5292893549022</v>
      </c>
      <c r="W80" s="1">
        <f t="shared" si="36"/>
        <v>7053.3467759374571</v>
      </c>
      <c r="X80" s="1">
        <f t="shared" si="36"/>
        <v>6619.9508235292551</v>
      </c>
      <c r="Y80" s="1">
        <f t="shared" si="36"/>
        <v>6349.8486510211505</v>
      </c>
      <c r="Z80" s="1">
        <f t="shared" si="36"/>
        <v>6091.8308710550864</v>
      </c>
      <c r="AA80" s="1">
        <f t="shared" si="36"/>
        <v>5496.5284037731908</v>
      </c>
      <c r="AB80" s="1">
        <f t="shared" si="36"/>
        <v>5054.5354576068848</v>
      </c>
      <c r="AC80" s="1">
        <f t="shared" si="36"/>
        <v>4836.4508314009145</v>
      </c>
      <c r="AD80" s="1">
        <f t="shared" si="36"/>
        <v>5203.8932367656007</v>
      </c>
      <c r="AE80" s="1">
        <f t="shared" si="36"/>
        <v>4736.262940457832</v>
      </c>
      <c r="AF80" s="1">
        <f t="shared" si="36"/>
        <v>4769.2050822057217</v>
      </c>
      <c r="AG80" s="1">
        <f t="shared" si="36"/>
        <v>4701.103232809608</v>
      </c>
      <c r="AH80" s="1">
        <f t="shared" si="36"/>
        <v>4637.8620621738155</v>
      </c>
      <c r="AI80" s="1">
        <f t="shared" si="36"/>
        <v>4855.6539172693683</v>
      </c>
      <c r="AJ80" s="1">
        <f t="shared" si="36"/>
        <v>4926.2854138928815</v>
      </c>
      <c r="AK80" s="1">
        <f t="shared" si="36"/>
        <v>4909.682301946561</v>
      </c>
      <c r="AL80" s="1">
        <f t="shared" si="36"/>
        <v>4513.4885794243355</v>
      </c>
      <c r="AM80" s="1">
        <f t="shared" si="36"/>
        <v>5023.213788876812</v>
      </c>
      <c r="AN80" s="1">
        <f t="shared" si="36"/>
        <v>4708.7226605181422</v>
      </c>
      <c r="AO80" s="1">
        <f t="shared" si="36"/>
        <v>4885.7408331464467</v>
      </c>
      <c r="AP80" s="1">
        <f t="shared" si="36"/>
        <v>4854.5777982961517</v>
      </c>
      <c r="AQ80" s="1">
        <f t="shared" si="36"/>
        <v>4708.0852371985584</v>
      </c>
      <c r="AR80" s="1">
        <f t="shared" si="36"/>
        <v>4724.1048378641235</v>
      </c>
      <c r="AS80" s="1">
        <f t="shared" si="36"/>
        <v>4605.1686247061152</v>
      </c>
      <c r="AT80" s="1">
        <f t="shared" si="36"/>
        <v>4607.2883248797498</v>
      </c>
      <c r="AU80" s="1">
        <f t="shared" si="36"/>
        <v>4729.326207264312</v>
      </c>
      <c r="AV80" s="1">
        <f t="shared" si="36"/>
        <v>4272.0090403169597</v>
      </c>
      <c r="AW80" s="1">
        <f t="shared" si="36"/>
        <v>4218.2826646839058</v>
      </c>
      <c r="AX80" s="1">
        <f t="shared" si="36"/>
        <v>4394.8641527307927</v>
      </c>
      <c r="AY80" s="1">
        <f t="shared" si="36"/>
        <v>4244.1783559864134</v>
      </c>
      <c r="AZ80" s="1">
        <f t="shared" si="36"/>
        <v>3867.6946182878855</v>
      </c>
      <c r="BA80" s="1">
        <f t="shared" si="36"/>
        <v>3514.402387921597</v>
      </c>
    </row>
    <row r="81" spans="1:54" ht="15" x14ac:dyDescent="0.25">
      <c r="A81" s="25" t="s">
        <v>34</v>
      </c>
      <c r="B81" s="74">
        <v>6604</v>
      </c>
      <c r="C81" s="74">
        <v>6661</v>
      </c>
      <c r="D81" s="74">
        <v>6986</v>
      </c>
      <c r="E81" s="74">
        <v>6583</v>
      </c>
      <c r="F81" s="74">
        <v>6614</v>
      </c>
      <c r="G81" s="74">
        <v>6247</v>
      </c>
      <c r="H81" s="74">
        <v>6350</v>
      </c>
      <c r="I81" s="74">
        <v>7116</v>
      </c>
      <c r="J81" s="74">
        <v>6631</v>
      </c>
      <c r="K81" s="74">
        <v>6794</v>
      </c>
      <c r="L81" s="74">
        <v>6483</v>
      </c>
      <c r="M81" s="74">
        <v>6874</v>
      </c>
      <c r="N81" s="74">
        <v>6235</v>
      </c>
      <c r="O81" s="74">
        <v>3965</v>
      </c>
      <c r="P81" s="74">
        <v>5842</v>
      </c>
      <c r="Q81" s="74">
        <v>7222</v>
      </c>
      <c r="R81" s="74">
        <v>7766</v>
      </c>
      <c r="S81" s="74">
        <v>8435</v>
      </c>
      <c r="T81" s="74">
        <v>9965</v>
      </c>
      <c r="U81" s="74">
        <v>10713</v>
      </c>
      <c r="V81" s="74">
        <v>9739</v>
      </c>
      <c r="W81" s="74">
        <v>10366</v>
      </c>
      <c r="X81" s="74">
        <v>10041</v>
      </c>
      <c r="Y81" s="74">
        <v>8518</v>
      </c>
      <c r="Z81" s="74">
        <v>8756</v>
      </c>
      <c r="AA81" s="74">
        <v>7630</v>
      </c>
      <c r="AB81" s="74">
        <v>6288</v>
      </c>
      <c r="AC81" s="74">
        <v>6252</v>
      </c>
      <c r="AD81" s="74">
        <v>7251</v>
      </c>
      <c r="AE81" s="74">
        <v>6523</v>
      </c>
      <c r="AF81" s="74">
        <v>6701</v>
      </c>
      <c r="AG81" s="74">
        <v>7694</v>
      </c>
      <c r="AH81" s="74">
        <v>6502</v>
      </c>
      <c r="AI81" s="74">
        <v>6799</v>
      </c>
      <c r="AJ81" s="74">
        <v>6707</v>
      </c>
      <c r="AK81" s="74">
        <v>6273</v>
      </c>
      <c r="AL81" s="74">
        <v>5614</v>
      </c>
      <c r="AM81" s="74">
        <v>6417</v>
      </c>
      <c r="AN81" s="74">
        <v>6568</v>
      </c>
      <c r="AO81" s="74">
        <v>6347</v>
      </c>
      <c r="AP81" s="74">
        <v>5925</v>
      </c>
      <c r="AQ81" s="74">
        <v>6030</v>
      </c>
      <c r="AR81" s="74">
        <v>5083</v>
      </c>
      <c r="AS81" s="74">
        <v>5756</v>
      </c>
      <c r="AT81" s="74">
        <v>5492</v>
      </c>
      <c r="AU81" s="1">
        <f t="shared" ref="AU81:BA81" si="37">AU87</f>
        <v>0</v>
      </c>
      <c r="AV81" s="1">
        <f t="shared" si="37"/>
        <v>0</v>
      </c>
      <c r="AW81" s="1">
        <f t="shared" si="37"/>
        <v>0</v>
      </c>
      <c r="AX81" s="1">
        <f t="shared" si="37"/>
        <v>0</v>
      </c>
      <c r="AY81" s="1">
        <f t="shared" si="37"/>
        <v>0</v>
      </c>
      <c r="AZ81" s="1">
        <f t="shared" si="37"/>
        <v>0</v>
      </c>
      <c r="BA81" s="1">
        <f t="shared" si="37"/>
        <v>0</v>
      </c>
    </row>
    <row r="82" spans="1:54" ht="15" thickBot="1" x14ac:dyDescent="0.25">
      <c r="A82" s="1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</row>
    <row r="83" spans="1:54" ht="16.5" thickTop="1" thickBot="1" x14ac:dyDescent="0.3">
      <c r="A83" s="7" t="s">
        <v>35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</row>
    <row r="84" spans="1:54" ht="20.45" customHeight="1" thickTop="1" thickBot="1" x14ac:dyDescent="0.25">
      <c r="A84" s="22" t="s">
        <v>31</v>
      </c>
      <c r="B84" s="24">
        <f>B73</f>
        <v>4301.1336036587354</v>
      </c>
      <c r="C84" s="24">
        <f t="shared" ref="C84:BA84" si="38">C73</f>
        <v>4644.441336201392</v>
      </c>
      <c r="D84" s="24">
        <f t="shared" si="38"/>
        <v>4774.8609938703148</v>
      </c>
      <c r="E84" s="24">
        <f t="shared" si="38"/>
        <v>5176.264264048662</v>
      </c>
      <c r="F84" s="24">
        <f t="shared" si="38"/>
        <v>5703.1640560801161</v>
      </c>
      <c r="G84" s="24">
        <f t="shared" si="38"/>
        <v>6040.1281777745626</v>
      </c>
      <c r="H84" s="24">
        <f t="shared" si="38"/>
        <v>6657.7012972658249</v>
      </c>
      <c r="I84" s="24">
        <f t="shared" si="38"/>
        <v>7307.180843185608</v>
      </c>
      <c r="J84" s="24">
        <f t="shared" si="38"/>
        <v>7131.78650756358</v>
      </c>
      <c r="K84" s="24">
        <f t="shared" si="38"/>
        <v>7371.9713107341668</v>
      </c>
      <c r="L84" s="24">
        <f t="shared" si="38"/>
        <v>7220.103680557002</v>
      </c>
      <c r="M84" s="24">
        <f t="shared" si="38"/>
        <v>6419.9970429557916</v>
      </c>
      <c r="N84" s="24">
        <f t="shared" si="38"/>
        <v>5093.8895688639323</v>
      </c>
      <c r="O84" s="24">
        <f t="shared" si="38"/>
        <v>6970.2949746696349</v>
      </c>
      <c r="P84" s="24">
        <f t="shared" si="38"/>
        <v>5786.4912858672114</v>
      </c>
      <c r="Q84" s="24">
        <f t="shared" si="38"/>
        <v>5772.3642365717296</v>
      </c>
      <c r="R84" s="24">
        <f t="shared" si="38"/>
        <v>6333.4092237477935</v>
      </c>
      <c r="S84" s="24">
        <f t="shared" si="38"/>
        <v>6249.395746497833</v>
      </c>
      <c r="T84" s="24">
        <f t="shared" si="38"/>
        <v>6773.345072580737</v>
      </c>
      <c r="U84" s="24">
        <f t="shared" si="38"/>
        <v>6562.0207678926554</v>
      </c>
      <c r="V84" s="24">
        <f t="shared" si="38"/>
        <v>6400.4617996956395</v>
      </c>
      <c r="W84" s="24">
        <f t="shared" si="38"/>
        <v>6693.9210086466801</v>
      </c>
      <c r="X84" s="24">
        <f t="shared" si="38"/>
        <v>6042.1637388708086</v>
      </c>
      <c r="Y84" s="24">
        <f t="shared" si="38"/>
        <v>6096.8964085475127</v>
      </c>
      <c r="Z84" s="24">
        <f t="shared" si="38"/>
        <v>5750.7643850321892</v>
      </c>
      <c r="AA84" s="24">
        <f t="shared" si="38"/>
        <v>5161.2983967157388</v>
      </c>
      <c r="AB84" s="24">
        <f t="shared" si="38"/>
        <v>4625.6883488049589</v>
      </c>
      <c r="AC84" s="24">
        <f t="shared" si="38"/>
        <v>4725.8662550425488</v>
      </c>
      <c r="AD84" s="24">
        <f t="shared" si="38"/>
        <v>4832.296200718064</v>
      </c>
      <c r="AE84" s="24">
        <f t="shared" si="38"/>
        <v>4224.0582636980162</v>
      </c>
      <c r="AF84" s="24">
        <f t="shared" si="38"/>
        <v>4360.274949446517</v>
      </c>
      <c r="AG84" s="24">
        <f t="shared" si="38"/>
        <v>4265.7515051839391</v>
      </c>
      <c r="AH84" s="24">
        <f t="shared" si="38"/>
        <v>4169.9655582223977</v>
      </c>
      <c r="AI84" s="24">
        <f t="shared" si="38"/>
        <v>4400.5500259809414</v>
      </c>
      <c r="AJ84" s="24">
        <f t="shared" si="38"/>
        <v>4313.152119340758</v>
      </c>
      <c r="AK84" s="24">
        <f t="shared" si="38"/>
        <v>4231.891302657139</v>
      </c>
      <c r="AL84" s="24">
        <f t="shared" si="38"/>
        <v>3564.0675441295962</v>
      </c>
      <c r="AM84" s="24">
        <f t="shared" si="38"/>
        <v>4080.5777722363432</v>
      </c>
      <c r="AN84" s="24">
        <f t="shared" si="38"/>
        <v>3822.3184778860696</v>
      </c>
      <c r="AO84" s="24">
        <f t="shared" si="38"/>
        <v>3753.8304972073215</v>
      </c>
      <c r="AP84" s="24">
        <f t="shared" si="38"/>
        <v>3959.7696385344702</v>
      </c>
      <c r="AQ84" s="24">
        <f t="shared" si="38"/>
        <v>3735.1628424251194</v>
      </c>
      <c r="AR84" s="24">
        <f t="shared" si="38"/>
        <v>3920.4136014552396</v>
      </c>
      <c r="AS84" s="24">
        <f t="shared" si="38"/>
        <v>3937.3594197418411</v>
      </c>
      <c r="AT84" s="24">
        <f t="shared" si="38"/>
        <v>3938.7391735809542</v>
      </c>
      <c r="AU84" s="24">
        <f t="shared" si="38"/>
        <v>3859.8558847302616</v>
      </c>
      <c r="AV84" s="24">
        <f t="shared" si="38"/>
        <v>3664.9108540019356</v>
      </c>
      <c r="AW84" s="24">
        <f t="shared" si="38"/>
        <v>3469.9501581127174</v>
      </c>
      <c r="AX84" s="24">
        <f t="shared" si="38"/>
        <v>3841.6199682133329</v>
      </c>
      <c r="AY84" s="24">
        <f t="shared" si="38"/>
        <v>3497.4914368355048</v>
      </c>
      <c r="AZ84" s="24">
        <f t="shared" si="38"/>
        <v>3156.8334670769577</v>
      </c>
      <c r="BA84" s="24">
        <f t="shared" si="38"/>
        <v>3099.633817713333</v>
      </c>
      <c r="BB84" s="14"/>
    </row>
    <row r="85" spans="1:54" ht="15.75" thickTop="1" thickBot="1" x14ac:dyDescent="0.25">
      <c r="A85" s="23" t="s">
        <v>32</v>
      </c>
      <c r="B85" s="24">
        <f>B74-B84</f>
        <v>935.26669279281759</v>
      </c>
      <c r="C85" s="24">
        <f t="shared" ref="C85:BA85" si="39">C74-C84</f>
        <v>737.11958810358647</v>
      </c>
      <c r="D85" s="24">
        <f t="shared" si="39"/>
        <v>823.15010659700965</v>
      </c>
      <c r="E85" s="24">
        <f t="shared" si="39"/>
        <v>726.68583689190382</v>
      </c>
      <c r="F85" s="24">
        <f t="shared" si="39"/>
        <v>808.75033430488656</v>
      </c>
      <c r="G85" s="24">
        <f t="shared" si="39"/>
        <v>730.75487887805411</v>
      </c>
      <c r="H85" s="24">
        <f t="shared" si="39"/>
        <v>504.26167772957615</v>
      </c>
      <c r="I85" s="24">
        <f t="shared" si="39"/>
        <v>748.30065254620695</v>
      </c>
      <c r="J85" s="24">
        <f t="shared" si="39"/>
        <v>493.00929831296617</v>
      </c>
      <c r="K85" s="24">
        <f t="shared" si="39"/>
        <v>373.18657450572664</v>
      </c>
      <c r="L85" s="24">
        <f t="shared" si="39"/>
        <v>677.5814350442779</v>
      </c>
      <c r="M85" s="24">
        <f t="shared" si="39"/>
        <v>840.47023355634337</v>
      </c>
      <c r="N85" s="24">
        <f t="shared" si="39"/>
        <v>1523.880583101788</v>
      </c>
      <c r="O85" s="24">
        <f t="shared" si="39"/>
        <v>943.25463576188395</v>
      </c>
      <c r="P85" s="24">
        <f t="shared" si="39"/>
        <v>863.27007952082477</v>
      </c>
      <c r="Q85" s="24">
        <f t="shared" si="39"/>
        <v>1591.9964024036954</v>
      </c>
      <c r="R85" s="24">
        <f t="shared" si="39"/>
        <v>1031.5383855720402</v>
      </c>
      <c r="S85" s="24">
        <f t="shared" si="39"/>
        <v>1179.6892092603812</v>
      </c>
      <c r="T85" s="24">
        <f t="shared" si="39"/>
        <v>653.27763902246352</v>
      </c>
      <c r="U85" s="24">
        <f t="shared" si="39"/>
        <v>749.3388386256338</v>
      </c>
      <c r="V85" s="24">
        <f t="shared" si="39"/>
        <v>779.82845402539169</v>
      </c>
      <c r="W85" s="24">
        <f t="shared" si="39"/>
        <v>342.08070558343661</v>
      </c>
      <c r="X85" s="24">
        <f t="shared" si="39"/>
        <v>531.44657875878875</v>
      </c>
      <c r="Y85" s="24">
        <f t="shared" si="39"/>
        <v>243.32437487975221</v>
      </c>
      <c r="Z85" s="24">
        <f t="shared" si="39"/>
        <v>323.08028625211773</v>
      </c>
      <c r="AA85" s="24">
        <f t="shared" si="39"/>
        <v>316.06974538204668</v>
      </c>
      <c r="AB85" s="24">
        <f t="shared" si="39"/>
        <v>395.42464806616681</v>
      </c>
      <c r="AC85" s="24">
        <f t="shared" si="39"/>
        <v>108.13742138629823</v>
      </c>
      <c r="AD85" s="24">
        <f t="shared" si="39"/>
        <v>346.95438419445236</v>
      </c>
      <c r="AE85" s="24">
        <f t="shared" si="39"/>
        <v>462.24329577620574</v>
      </c>
      <c r="AF85" s="24">
        <f t="shared" si="39"/>
        <v>376.76297907610933</v>
      </c>
      <c r="AG85" s="24">
        <f t="shared" si="39"/>
        <v>398.56593439319659</v>
      </c>
      <c r="AH85" s="24">
        <f t="shared" si="39"/>
        <v>425.10039146515101</v>
      </c>
      <c r="AI85" s="24">
        <f t="shared" si="39"/>
        <v>416.20440635238174</v>
      </c>
      <c r="AJ85" s="24">
        <f t="shared" si="39"/>
        <v>545.07873948323686</v>
      </c>
      <c r="AK85" s="24">
        <f t="shared" si="39"/>
        <v>595.12679526862667</v>
      </c>
      <c r="AL85" s="24">
        <f t="shared" si="39"/>
        <v>780.83888077383472</v>
      </c>
      <c r="AM85" s="24">
        <f t="shared" si="39"/>
        <v>791.18563705294264</v>
      </c>
      <c r="AN85" s="24">
        <f t="shared" si="39"/>
        <v>743.67772592576875</v>
      </c>
      <c r="AO85" s="24">
        <f t="shared" si="39"/>
        <v>912.94724267222364</v>
      </c>
      <c r="AP85" s="24">
        <f t="shared" si="39"/>
        <v>753.35894172733924</v>
      </c>
      <c r="AQ85" s="24">
        <f t="shared" si="39"/>
        <v>802.78131608685999</v>
      </c>
      <c r="AR85" s="24">
        <f t="shared" si="39"/>
        <v>685.43783082787741</v>
      </c>
      <c r="AS85" s="24">
        <f t="shared" si="39"/>
        <v>582.70870501174477</v>
      </c>
      <c r="AT85" s="24">
        <f t="shared" si="39"/>
        <v>583.30412641123985</v>
      </c>
      <c r="AU85" s="24">
        <f t="shared" si="39"/>
        <v>732.37673159108044</v>
      </c>
      <c r="AV85" s="24">
        <f t="shared" si="39"/>
        <v>531.19593721161482</v>
      </c>
      <c r="AW85" s="24">
        <f t="shared" si="39"/>
        <v>634.16459534252726</v>
      </c>
      <c r="AX85" s="24">
        <f t="shared" si="39"/>
        <v>491.26923574332795</v>
      </c>
      <c r="AY85" s="24">
        <f t="shared" si="39"/>
        <v>633.6046622369704</v>
      </c>
      <c r="AZ85" s="24">
        <f t="shared" si="39"/>
        <v>599.04819309909908</v>
      </c>
      <c r="BA85" s="24">
        <f t="shared" si="39"/>
        <v>371.08441506735016</v>
      </c>
      <c r="BB85" s="14"/>
    </row>
    <row r="86" spans="1:54" ht="15.75" thickTop="1" thickBot="1" x14ac:dyDescent="0.25">
      <c r="A86" s="23" t="s">
        <v>33</v>
      </c>
      <c r="B86" s="24">
        <f>B75-B74</f>
        <v>1136.1791500020399</v>
      </c>
      <c r="C86" s="24">
        <f t="shared" ref="C86:BA86" si="40">C75-C74</f>
        <v>852.7972401503248</v>
      </c>
      <c r="D86" s="24">
        <f t="shared" si="40"/>
        <v>963.50814903061382</v>
      </c>
      <c r="E86" s="24">
        <f t="shared" si="40"/>
        <v>827.67718641163538</v>
      </c>
      <c r="F86" s="24">
        <f t="shared" si="40"/>
        <v>922.38851829155283</v>
      </c>
      <c r="G86" s="24">
        <f t="shared" si="40"/>
        <v>818.40046675077429</v>
      </c>
      <c r="H86" s="24">
        <f t="shared" si="40"/>
        <v>542.1555047314414</v>
      </c>
      <c r="I86" s="24">
        <f t="shared" si="40"/>
        <v>824.38337643314571</v>
      </c>
      <c r="J86" s="24">
        <f t="shared" si="40"/>
        <v>526.8406373173284</v>
      </c>
      <c r="K86" s="24">
        <f t="shared" si="40"/>
        <v>391.94426383270275</v>
      </c>
      <c r="L86" s="24">
        <f t="shared" si="40"/>
        <v>740.7099793480902</v>
      </c>
      <c r="M86" s="24">
        <f t="shared" si="40"/>
        <v>949.60537367852612</v>
      </c>
      <c r="N86" s="24">
        <f t="shared" si="40"/>
        <v>1975.1011599287667</v>
      </c>
      <c r="O86" s="24">
        <f t="shared" si="40"/>
        <v>1069.9440554749472</v>
      </c>
      <c r="P86" s="24">
        <f t="shared" si="40"/>
        <v>990.89822472098513</v>
      </c>
      <c r="Q86" s="24">
        <f t="shared" si="40"/>
        <v>2027.0965611952988</v>
      </c>
      <c r="R86" s="24">
        <f t="shared" si="40"/>
        <v>1198.1632206175364</v>
      </c>
      <c r="S86" s="24">
        <f t="shared" si="40"/>
        <v>1400.517939235252</v>
      </c>
      <c r="T86" s="24">
        <f t="shared" si="40"/>
        <v>715.79942582255262</v>
      </c>
      <c r="U86" s="24">
        <f t="shared" si="40"/>
        <v>834.22757616655872</v>
      </c>
      <c r="V86" s="24">
        <f t="shared" si="40"/>
        <v>874.06748965926272</v>
      </c>
      <c r="W86" s="24">
        <f t="shared" si="40"/>
        <v>359.425767290777</v>
      </c>
      <c r="X86" s="24">
        <f t="shared" si="40"/>
        <v>577.78708465844647</v>
      </c>
      <c r="Y86" s="24">
        <f t="shared" si="40"/>
        <v>252.95224247363785</v>
      </c>
      <c r="Z86" s="24">
        <f t="shared" si="40"/>
        <v>341.06648602289715</v>
      </c>
      <c r="AA86" s="24">
        <f t="shared" si="40"/>
        <v>335.23000705745199</v>
      </c>
      <c r="AB86" s="24">
        <f t="shared" si="40"/>
        <v>428.84710880192597</v>
      </c>
      <c r="AC86" s="24">
        <f t="shared" si="40"/>
        <v>110.58457635836567</v>
      </c>
      <c r="AD86" s="24">
        <f t="shared" si="40"/>
        <v>371.59703604753668</v>
      </c>
      <c r="AE86" s="24">
        <f t="shared" si="40"/>
        <v>512.20467675981581</v>
      </c>
      <c r="AF86" s="24">
        <f t="shared" si="40"/>
        <v>408.93013275920475</v>
      </c>
      <c r="AG86" s="24">
        <f t="shared" si="40"/>
        <v>435.3517276256689</v>
      </c>
      <c r="AH86" s="24">
        <f t="shared" si="40"/>
        <v>467.8965039514178</v>
      </c>
      <c r="AI86" s="24">
        <f t="shared" si="40"/>
        <v>455.10389128842689</v>
      </c>
      <c r="AJ86" s="24">
        <f t="shared" si="40"/>
        <v>613.13329455212352</v>
      </c>
      <c r="AK86" s="24">
        <f t="shared" si="40"/>
        <v>677.79099928942196</v>
      </c>
      <c r="AL86" s="24">
        <f t="shared" si="40"/>
        <v>949.42103529473934</v>
      </c>
      <c r="AM86" s="24">
        <f t="shared" si="40"/>
        <v>942.63601664046928</v>
      </c>
      <c r="AN86" s="24">
        <f t="shared" si="40"/>
        <v>886.40418263207266</v>
      </c>
      <c r="AO86" s="24">
        <f t="shared" si="40"/>
        <v>1131.9103359391256</v>
      </c>
      <c r="AP86" s="24">
        <f t="shared" si="40"/>
        <v>894.80815976168196</v>
      </c>
      <c r="AQ86" s="24">
        <f t="shared" si="40"/>
        <v>972.92239477343901</v>
      </c>
      <c r="AR86" s="24">
        <f t="shared" si="40"/>
        <v>803.69123640888392</v>
      </c>
      <c r="AS86" s="24">
        <f t="shared" si="40"/>
        <v>667.80920496427461</v>
      </c>
      <c r="AT86" s="24">
        <f t="shared" si="40"/>
        <v>668.54915129879555</v>
      </c>
      <c r="AU86" s="24">
        <f t="shared" si="40"/>
        <v>869.47032253405087</v>
      </c>
      <c r="AV86" s="24">
        <f t="shared" si="40"/>
        <v>607.09818631502458</v>
      </c>
      <c r="AW86" s="24">
        <f t="shared" si="40"/>
        <v>748.33250657118788</v>
      </c>
      <c r="AX86" s="24">
        <f t="shared" si="40"/>
        <v>553.24418451745987</v>
      </c>
      <c r="AY86" s="24">
        <f t="shared" si="40"/>
        <v>746.68691915090858</v>
      </c>
      <c r="AZ86" s="24">
        <f t="shared" si="40"/>
        <v>710.8611512109278</v>
      </c>
      <c r="BA86" s="24">
        <f t="shared" si="40"/>
        <v>414.76857020826401</v>
      </c>
      <c r="BB86" s="14"/>
    </row>
    <row r="87" spans="1:54" s="26" customFormat="1" ht="15.75" thickBot="1" x14ac:dyDescent="0.3">
      <c r="A87" s="25" t="s">
        <v>34</v>
      </c>
      <c r="B87" s="74">
        <v>6604</v>
      </c>
      <c r="C87" s="74">
        <v>6661</v>
      </c>
      <c r="D87" s="74">
        <v>6986</v>
      </c>
      <c r="E87" s="74">
        <v>6583</v>
      </c>
      <c r="F87" s="74">
        <v>6614</v>
      </c>
      <c r="G87" s="74">
        <v>6247</v>
      </c>
      <c r="H87" s="74">
        <v>6350</v>
      </c>
      <c r="I87" s="74">
        <v>7116</v>
      </c>
      <c r="J87" s="74">
        <v>6631</v>
      </c>
      <c r="K87" s="74">
        <v>6794</v>
      </c>
      <c r="L87" s="74">
        <v>6483</v>
      </c>
      <c r="M87" s="74">
        <v>6874</v>
      </c>
      <c r="N87" s="74">
        <v>6235</v>
      </c>
      <c r="O87" s="74">
        <v>3965</v>
      </c>
      <c r="P87" s="74">
        <v>5842</v>
      </c>
      <c r="Q87" s="74">
        <v>7222</v>
      </c>
      <c r="R87" s="74">
        <v>7766</v>
      </c>
      <c r="S87" s="74">
        <v>8435</v>
      </c>
      <c r="T87" s="74">
        <v>9965</v>
      </c>
      <c r="U87" s="74">
        <v>10713</v>
      </c>
      <c r="V87" s="74">
        <v>9739</v>
      </c>
      <c r="W87" s="74">
        <v>10366</v>
      </c>
      <c r="X87" s="74">
        <v>10041</v>
      </c>
      <c r="Y87" s="74">
        <v>8518</v>
      </c>
      <c r="Z87" s="74">
        <v>8756</v>
      </c>
      <c r="AA87" s="74">
        <v>7630</v>
      </c>
      <c r="AB87" s="74">
        <v>6288</v>
      </c>
      <c r="AC87" s="74">
        <v>6252</v>
      </c>
      <c r="AD87" s="74">
        <v>7251</v>
      </c>
      <c r="AE87" s="74">
        <v>6523</v>
      </c>
      <c r="AF87" s="74">
        <v>6701</v>
      </c>
      <c r="AG87" s="74">
        <v>7694</v>
      </c>
      <c r="AH87" s="74">
        <v>6502</v>
      </c>
      <c r="AI87" s="74">
        <v>6799</v>
      </c>
      <c r="AJ87" s="74">
        <v>6707</v>
      </c>
      <c r="AK87" s="74">
        <v>6273</v>
      </c>
      <c r="AL87" s="74">
        <v>5614</v>
      </c>
      <c r="AM87" s="74">
        <v>6417</v>
      </c>
      <c r="AN87" s="74">
        <v>6568</v>
      </c>
      <c r="AO87" s="74">
        <v>6347</v>
      </c>
      <c r="AP87" s="74">
        <v>5925</v>
      </c>
      <c r="AQ87" s="74">
        <v>6030</v>
      </c>
      <c r="AR87" s="74">
        <v>5083</v>
      </c>
      <c r="AS87" s="74">
        <v>5756</v>
      </c>
      <c r="AT87" s="74">
        <v>5492</v>
      </c>
      <c r="AU87" s="41">
        <v>0</v>
      </c>
      <c r="AV87" s="41">
        <v>0</v>
      </c>
      <c r="AW87" s="41">
        <v>0</v>
      </c>
      <c r="AX87" s="41">
        <v>0</v>
      </c>
      <c r="AY87" s="41">
        <v>0</v>
      </c>
      <c r="AZ87" s="41">
        <v>0</v>
      </c>
      <c r="BA87" s="41">
        <v>0</v>
      </c>
    </row>
    <row r="89" spans="1:54" x14ac:dyDescent="0.2">
      <c r="A89" s="29"/>
      <c r="B89" s="2"/>
      <c r="C89" s="29"/>
      <c r="D89" s="29"/>
      <c r="E89" s="29"/>
      <c r="F89" s="2"/>
      <c r="G89" s="29"/>
      <c r="H89" s="29"/>
      <c r="I89" s="29"/>
      <c r="J89" s="29"/>
      <c r="K89" s="2"/>
      <c r="L89" s="29"/>
      <c r="M89" s="29"/>
      <c r="N89" s="29"/>
      <c r="O89" s="29"/>
      <c r="P89" s="2"/>
      <c r="Q89" s="29"/>
      <c r="R89" s="29"/>
      <c r="S89" s="29"/>
      <c r="T89" s="29"/>
      <c r="V89" s="4"/>
      <c r="W89" s="4"/>
      <c r="X89" s="4"/>
      <c r="Y89" s="4"/>
      <c r="AA89" s="4"/>
      <c r="AB89" s="4"/>
      <c r="AC89" s="4"/>
      <c r="AD89" s="4"/>
      <c r="AF89" s="4"/>
      <c r="AG89" s="4"/>
      <c r="AH89" s="4"/>
      <c r="AI89" s="4"/>
      <c r="AK89" s="4"/>
      <c r="AL89" s="4"/>
      <c r="AM89" s="4"/>
      <c r="AN89" s="4"/>
      <c r="AP89" s="4"/>
      <c r="AQ89" s="4"/>
      <c r="AR89" s="4"/>
      <c r="AS89" s="4"/>
      <c r="AU89" s="4"/>
      <c r="AV89" s="4"/>
      <c r="AW89" s="4"/>
      <c r="AX89" s="4"/>
      <c r="AZ89" s="4"/>
      <c r="BA89" s="4"/>
    </row>
    <row r="90" spans="1:54" x14ac:dyDescent="0.2">
      <c r="A90" s="2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54" x14ac:dyDescent="0.2">
      <c r="A91" s="2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54" x14ac:dyDescent="0.2">
      <c r="A92" s="2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54" x14ac:dyDescent="0.2">
      <c r="A93" s="2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54" x14ac:dyDescent="0.2">
      <c r="A94" s="2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54" x14ac:dyDescent="0.2">
      <c r="A95" s="2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54" x14ac:dyDescent="0.2">
      <c r="A96" s="2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">
      <c r="A97" s="2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">
      <c r="A98" s="2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">
      <c r="A99" s="2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">
      <c r="A100" s="2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">
      <c r="A101" s="2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">
      <c r="A102" s="2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">
      <c r="A103" s="2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">
      <c r="A104" s="2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">
      <c r="A105" s="2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">
      <c r="A106" s="2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">
      <c r="A107" s="2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">
      <c r="A108" s="2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">
      <c r="A109" s="2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">
      <c r="A110" s="2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">
      <c r="A111" s="2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">
      <c r="A112" s="2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">
      <c r="A113" s="2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">
      <c r="A114" s="2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" x14ac:dyDescent="0.2">
      <c r="A115" s="29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2"/>
      <c r="T115" s="2"/>
    </row>
    <row r="116" spans="1:20" ht="15" x14ac:dyDescent="0.2">
      <c r="A116" s="29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2"/>
      <c r="T116" s="2"/>
    </row>
    <row r="117" spans="1:20" ht="15" x14ac:dyDescent="0.2">
      <c r="A117" s="29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2"/>
      <c r="T117" s="2"/>
    </row>
    <row r="118" spans="1:20" ht="15" x14ac:dyDescent="0.2">
      <c r="A118" s="29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2"/>
      <c r="T118" s="2"/>
    </row>
    <row r="119" spans="1:20" ht="15" x14ac:dyDescent="0.2">
      <c r="A119" s="29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2"/>
      <c r="T119" s="2"/>
    </row>
    <row r="120" spans="1:20" ht="15" x14ac:dyDescent="0.2">
      <c r="A120" s="29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2"/>
      <c r="T120" s="2"/>
    </row>
    <row r="121" spans="1:20" ht="15" x14ac:dyDescent="0.2">
      <c r="A121" s="29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2"/>
      <c r="T121" s="2"/>
    </row>
    <row r="122" spans="1:20" x14ac:dyDescent="0.2">
      <c r="A122" s="2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">
      <c r="A123" s="2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">
      <c r="A124" s="2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">
      <c r="A125" s="2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">
      <c r="A126" s="2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">
      <c r="A127" s="2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">
      <c r="A128" s="2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</sheetData>
  <conditionalFormatting sqref="B35">
    <cfRule type="containsBlanks" dxfId="4" priority="1" stopIfTrue="1">
      <formula>LEN(TRIM(B35))=0</formula>
    </cfRule>
    <cfRule type="containsBlanks" priority="2" stopIfTrue="1">
      <formula>LEN(TRIM(B35))=0</formula>
    </cfRule>
    <cfRule type="containsBlanks" dxfId="3" priority="3" stopIfTrue="1">
      <formula>LEN(TRIM(B35))=0</formula>
    </cfRule>
    <cfRule type="containsBlanks" priority="4" stopIfTrue="1">
      <formula>LEN(TRIM(B35))=0</formula>
    </cfRule>
  </conditionalFormatting>
  <conditionalFormatting sqref="B35:AM37">
    <cfRule type="containsBlanks" dxfId="2" priority="7" stopIfTrue="1">
      <formula>LEN(TRIM(B35))=0</formula>
    </cfRule>
    <cfRule type="containsBlanks" priority="8" stopIfTrue="1">
      <formula>LEN(TRIM(B35))=0</formula>
    </cfRule>
  </conditionalFormatting>
  <conditionalFormatting sqref="B36:AM36">
    <cfRule type="containsBlanks" dxfId="1" priority="5" stopIfTrue="1">
      <formula>LEN(TRIM(B36))=0</formula>
    </cfRule>
    <cfRule type="containsBlanks" priority="6" stopIfTrue="1">
      <formula>LEN(TRIM(B36))=0</formula>
    </cfRule>
  </conditionalFormatting>
  <conditionalFormatting sqref="B36:AM37">
    <cfRule type="containsBlanks" dxfId="0" priority="9" stopIfTrue="1">
      <formula>LEN(TRIM(B36))=0</formula>
    </cfRule>
    <cfRule type="containsBlanks" priority="10" stopIfTrue="1">
      <formula>LEN(TRIM(B36))=0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Canal endémico 2020,2021,2022</vt:lpstr>
      <vt:lpstr>Canal endemico sin 2020-2022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ANGEL DELLA VALENTINA</dc:creator>
  <cp:keywords/>
  <dc:description/>
  <cp:lastModifiedBy>Ivannia Caravaca Rodríguez</cp:lastModifiedBy>
  <cp:revision/>
  <dcterms:created xsi:type="dcterms:W3CDTF">1999-07-27T00:43:47Z</dcterms:created>
  <dcterms:modified xsi:type="dcterms:W3CDTF">2024-01-24T20:10:39Z</dcterms:modified>
  <cp:category/>
  <cp:contentStatus/>
</cp:coreProperties>
</file>