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5D5E3E97-2115-412E-A8A7-2358E8E0C8F6}" xr6:coauthVersionLast="44" xr6:coauthVersionMax="44" xr10:uidLastSave="{00000000-0000-0000-0000-000000000000}"/>
  <bookViews>
    <workbookView xWindow="-120" yWindow="-120" windowWidth="20730" windowHeight="11160" activeTab="1" xr2:uid="{AA936ACE-7993-4E81-AE21-FB1F891DFB1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2" l="1"/>
  <c r="H11" i="2" s="1"/>
  <c r="F12" i="2"/>
  <c r="H12" i="2" s="1"/>
  <c r="F13" i="2"/>
  <c r="F14" i="2"/>
  <c r="F15" i="2"/>
  <c r="H15" i="2" s="1"/>
  <c r="F16" i="2"/>
  <c r="H16" i="2" s="1"/>
  <c r="F17" i="2"/>
  <c r="F18" i="2"/>
  <c r="F19" i="2"/>
  <c r="H19" i="2" s="1"/>
  <c r="G11" i="2"/>
  <c r="G12" i="2"/>
  <c r="G13" i="2"/>
  <c r="G14" i="2"/>
  <c r="G15" i="2"/>
  <c r="G16" i="2"/>
  <c r="G17" i="2"/>
  <c r="G18" i="2"/>
  <c r="G19" i="2"/>
  <c r="H13" i="2"/>
  <c r="H14" i="2"/>
  <c r="H17" i="2"/>
  <c r="H18" i="2"/>
  <c r="F10" i="2"/>
  <c r="H10" i="2" s="1"/>
  <c r="E20" i="2"/>
  <c r="G10" i="2"/>
  <c r="E9" i="1"/>
  <c r="E8" i="1"/>
  <c r="G8" i="1" s="1"/>
  <c r="E6" i="1"/>
  <c r="G6" i="1" s="1"/>
  <c r="G7" i="1"/>
  <c r="G10" i="1"/>
  <c r="G11" i="1"/>
  <c r="G12" i="1"/>
  <c r="G13" i="1"/>
  <c r="G14" i="1"/>
  <c r="G15" i="1"/>
  <c r="E7" i="1"/>
  <c r="D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G9" i="1"/>
  <c r="F8" i="1"/>
  <c r="F7" i="1"/>
  <c r="F6" i="1"/>
  <c r="G20" i="2" l="1"/>
  <c r="G26" i="2" s="1"/>
  <c r="H26" i="2" s="1"/>
  <c r="H20" i="2"/>
  <c r="H28" i="2" s="1"/>
  <c r="F20" i="2"/>
  <c r="F16" i="1"/>
  <c r="E16" i="1"/>
  <c r="G16" i="1" s="1"/>
</calcChain>
</file>

<file path=xl/sharedStrings.xml><?xml version="1.0" encoding="utf-8"?>
<sst xmlns="http://schemas.openxmlformats.org/spreadsheetml/2006/main" count="42" uniqueCount="36">
  <si>
    <t>Número de viviendas.</t>
  </si>
  <si>
    <t>Litros.</t>
  </si>
  <si>
    <t>mL</t>
  </si>
  <si>
    <t>Agua</t>
  </si>
  <si>
    <t>Gasolina.</t>
  </si>
  <si>
    <t>Insecticida.</t>
  </si>
  <si>
    <t>Solicitud de materiales:</t>
  </si>
  <si>
    <t>MINISTERIO DE SALUD</t>
  </si>
  <si>
    <t>REPUBLICA DE COSTA RICA</t>
  </si>
  <si>
    <t>Semanas Epidemiológicas:</t>
  </si>
  <si>
    <t>Control de Vectores</t>
  </si>
  <si>
    <t>TERMONEBULIZADORA</t>
  </si>
  <si>
    <t xml:space="preserve">Día </t>
  </si>
  <si>
    <t>Fecha.</t>
  </si>
  <si>
    <t>Hora.</t>
  </si>
  <si>
    <t>Lugar.</t>
  </si>
  <si>
    <t>Total</t>
  </si>
  <si>
    <t>COMBUSTIBLE</t>
  </si>
  <si>
    <t>Precios.</t>
  </si>
  <si>
    <t>Diesel</t>
  </si>
  <si>
    <t>Gasolina Regular</t>
  </si>
  <si>
    <t>Última actualización de precios:</t>
  </si>
  <si>
    <t xml:space="preserve">Sub-total : </t>
  </si>
  <si>
    <t>Total de mL</t>
  </si>
  <si>
    <t>Fecha de solicitud:</t>
  </si>
  <si>
    <t>Insecticida:</t>
  </si>
  <si>
    <t>AQUARESLIN</t>
  </si>
  <si>
    <t>elaborado por</t>
  </si>
  <si>
    <t>Autorizado por:</t>
  </si>
  <si>
    <t>Sello.</t>
  </si>
  <si>
    <t>OBSERVACION:</t>
  </si>
  <si>
    <t>HC-ARSS-VE-FT</t>
  </si>
  <si>
    <t>Plan de Fumigación Control de Vectores, programación de solicitud de materiales.</t>
  </si>
  <si>
    <t>Dr.</t>
  </si>
  <si>
    <t>Director</t>
  </si>
  <si>
    <t>Area Rectora de Salud Siquirres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</si>
</sst>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₡&quot;* #,##0.00_-;\-&quot;₡&quot;* #,##0.00_-;_-&quot;₡&quot;* &quot;-&quot;??_-;_-@_-"/>
    <numFmt numFmtId="164" formatCode="0.0"/>
    <numFmt numFmtId="165" formatCode="&quot;₡&quot;#,##0.00"/>
    <numFmt numFmtId="166" formatCode="&quot;¢&quot;#,##0.00"/>
    <numFmt numFmtId="167" formatCode="d\-mmm\-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pperplate Gothic Light"/>
      <family val="2"/>
    </font>
    <font>
      <sz val="11"/>
      <name val="Arial"/>
      <family val="2"/>
    </font>
    <font>
      <sz val="10"/>
      <name val="Arial"/>
      <family val="2"/>
    </font>
    <font>
      <sz val="11"/>
      <name val="Copperplate Gothic Light"/>
      <family val="2"/>
    </font>
    <font>
      <sz val="10"/>
      <name val="Copperplate Gothic Light"/>
      <family val="2"/>
    </font>
    <font>
      <sz val="10"/>
      <name val="Cambria"/>
      <family val="1"/>
    </font>
    <font>
      <b/>
      <sz val="11"/>
      <name val="Arial"/>
      <family val="2"/>
    </font>
    <font>
      <b/>
      <sz val="14"/>
      <name val="Cambria"/>
      <family val="1"/>
    </font>
    <font>
      <sz val="16"/>
      <name val="Cambria"/>
      <family val="1"/>
    </font>
    <font>
      <b/>
      <sz val="8"/>
      <name val="Copperplate Gothic Light"/>
      <family val="2"/>
    </font>
    <font>
      <b/>
      <sz val="14"/>
      <name val="Copperplate Gothic Light"/>
      <family val="2"/>
    </font>
    <font>
      <b/>
      <sz val="10"/>
      <name val="Cambria"/>
      <family val="1"/>
    </font>
    <font>
      <sz val="18"/>
      <name val="Arial"/>
      <family val="2"/>
    </font>
    <font>
      <sz val="8"/>
      <name val="Copperplate Gothic Light"/>
      <family val="2"/>
    </font>
    <font>
      <b/>
      <sz val="11"/>
      <name val="Copperplate Gothic Light"/>
      <family val="2"/>
    </font>
    <font>
      <sz val="12"/>
      <name val="Copperplate Gothic Light"/>
      <family val="2"/>
    </font>
    <font>
      <b/>
      <sz val="12"/>
      <name val="Copperplate Gothic Light"/>
      <family val="2"/>
    </font>
    <font>
      <sz val="16"/>
      <name val="Copperplate Gothic Light"/>
      <family val="2"/>
    </font>
    <font>
      <b/>
      <sz val="16"/>
      <name val="Copperplate Gothic Light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0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6" fillId="2" borderId="0" xfId="0" applyFont="1" applyFill="1"/>
    <xf numFmtId="49" fontId="8" fillId="3" borderId="16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>
      <alignment horizontal="center"/>
    </xf>
    <xf numFmtId="0" fontId="12" fillId="2" borderId="1" xfId="0" applyFont="1" applyFill="1" applyBorder="1"/>
    <xf numFmtId="49" fontId="12" fillId="2" borderId="1" xfId="0" applyNumberFormat="1" applyFont="1" applyFill="1" applyBorder="1" applyAlignment="1" applyProtection="1">
      <alignment horizontal="left"/>
      <protection locked="0"/>
    </xf>
    <xf numFmtId="0" fontId="12" fillId="2" borderId="1" xfId="0" applyFont="1" applyFill="1" applyBorder="1" applyAlignment="1">
      <alignment horizontal="left"/>
    </xf>
    <xf numFmtId="15" fontId="6" fillId="2" borderId="8" xfId="0" applyNumberFormat="1" applyFont="1" applyFill="1" applyBorder="1" applyAlignment="1" applyProtection="1">
      <alignment horizontal="center" vertical="center"/>
      <protection locked="0"/>
    </xf>
    <xf numFmtId="15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5" fontId="6" fillId="2" borderId="9" xfId="0" applyNumberFormat="1" applyFont="1" applyFill="1" applyBorder="1" applyAlignment="1" applyProtection="1">
      <alignment horizontal="center" vertical="center"/>
      <protection locked="0"/>
    </xf>
    <xf numFmtId="15" fontId="6" fillId="2" borderId="0" xfId="0" applyNumberFormat="1" applyFont="1" applyFill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15" fontId="6" fillId="2" borderId="22" xfId="0" applyNumberFormat="1" applyFont="1" applyFill="1" applyBorder="1" applyAlignment="1" applyProtection="1">
      <alignment horizontal="center" vertical="center"/>
      <protection locked="0"/>
    </xf>
    <xf numFmtId="15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/>
    </xf>
    <xf numFmtId="15" fontId="6" fillId="2" borderId="23" xfId="0" applyNumberFormat="1" applyFont="1" applyFill="1" applyBorder="1" applyAlignment="1">
      <alignment horizontal="center" vertical="justify"/>
    </xf>
    <xf numFmtId="0" fontId="6" fillId="2" borderId="23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center"/>
    </xf>
    <xf numFmtId="15" fontId="6" fillId="2" borderId="5" xfId="0" applyNumberFormat="1" applyFont="1" applyFill="1" applyBorder="1" applyAlignment="1">
      <alignment horizontal="center" vertical="justify"/>
    </xf>
    <xf numFmtId="0" fontId="6" fillId="2" borderId="5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1" fontId="6" fillId="2" borderId="0" xfId="0" applyNumberFormat="1" applyFont="1" applyFill="1"/>
    <xf numFmtId="2" fontId="6" fillId="2" borderId="0" xfId="0" applyNumberFormat="1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2" borderId="7" xfId="0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1" fillId="2" borderId="8" xfId="0" applyFont="1" applyFill="1" applyBorder="1" applyAlignment="1">
      <alignment horizontal="right" wrapText="1"/>
    </xf>
    <xf numFmtId="165" fontId="6" fillId="2" borderId="2" xfId="0" applyNumberFormat="1" applyFont="1" applyFill="1" applyBorder="1" applyProtection="1">
      <protection locked="0"/>
    </xf>
    <xf numFmtId="165" fontId="6" fillId="2" borderId="14" xfId="0" applyNumberFormat="1" applyFont="1" applyFill="1" applyBorder="1" applyProtection="1">
      <protection locked="0"/>
    </xf>
    <xf numFmtId="166" fontId="6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right" wrapText="1"/>
    </xf>
    <xf numFmtId="15" fontId="6" fillId="2" borderId="4" xfId="0" applyNumberFormat="1" applyFont="1" applyFill="1" applyBorder="1" applyAlignment="1" applyProtection="1">
      <alignment horizontal="center" wrapText="1"/>
      <protection locked="0"/>
    </xf>
    <xf numFmtId="167" fontId="6" fillId="2" borderId="24" xfId="0" applyNumberFormat="1" applyFont="1" applyFill="1" applyBorder="1" applyAlignment="1">
      <alignment horizontal="right"/>
    </xf>
    <xf numFmtId="0" fontId="2" fillId="2" borderId="25" xfId="0" applyFont="1" applyFill="1" applyBorder="1" applyAlignment="1">
      <alignment horizontal="right" vertical="center" wrapText="1"/>
    </xf>
    <xf numFmtId="165" fontId="17" fillId="2" borderId="26" xfId="0" applyNumberFormat="1" applyFont="1" applyFill="1" applyBorder="1" applyAlignment="1">
      <alignment horizontal="center" vertical="center"/>
    </xf>
    <xf numFmtId="165" fontId="17" fillId="2" borderId="16" xfId="0" applyNumberFormat="1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67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vertical="center"/>
    </xf>
    <xf numFmtId="0" fontId="6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15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right" vertical="center"/>
    </xf>
    <xf numFmtId="2" fontId="20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24" xfId="0" applyFont="1" applyFill="1" applyBorder="1" applyAlignment="1">
      <alignment vertical="top"/>
    </xf>
    <xf numFmtId="0" fontId="0" fillId="2" borderId="0" xfId="0" applyFill="1"/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2" fillId="2" borderId="2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24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left" vertical="top"/>
      <protection locked="0"/>
    </xf>
    <xf numFmtId="0" fontId="2" fillId="2" borderId="28" xfId="0" applyFont="1" applyFill="1" applyBorder="1" applyAlignment="1" applyProtection="1">
      <alignment horizontal="left" vertical="top"/>
      <protection locked="0"/>
    </xf>
    <xf numFmtId="0" fontId="2" fillId="2" borderId="29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6" fillId="2" borderId="17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44" fontId="16" fillId="2" borderId="18" xfId="1" applyFont="1" applyFill="1" applyBorder="1" applyAlignment="1">
      <alignment horizontal="center" vertical="center"/>
    </xf>
    <xf numFmtId="44" fontId="16" fillId="2" borderId="20" xfId="1" applyFont="1" applyFill="1" applyBorder="1" applyAlignment="1">
      <alignment horizontal="center" vertical="center"/>
    </xf>
    <xf numFmtId="44" fontId="16" fillId="2" borderId="17" xfId="1" applyFont="1" applyFill="1" applyBorder="1" applyAlignment="1">
      <alignment horizontal="center" vertical="center"/>
    </xf>
    <xf numFmtId="44" fontId="16" fillId="2" borderId="19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165" fontId="6" fillId="2" borderId="2" xfId="0" applyNumberFormat="1" applyFont="1" applyFill="1" applyBorder="1" applyAlignment="1" applyProtection="1">
      <alignment horizontal="center"/>
      <protection locked="0"/>
    </xf>
    <xf numFmtId="165" fontId="6" fillId="2" borderId="14" xfId="0" applyNumberFormat="1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8" fillId="2" borderId="0" xfId="0" applyFont="1" applyFill="1" applyAlignment="1" applyProtection="1">
      <alignment horizontal="center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0</xdr:col>
      <xdr:colOff>847725</xdr:colOff>
      <xdr:row>3</xdr:row>
      <xdr:rowOff>114300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FD72E32-B69A-4053-8C95-36C59F92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8286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6296-DE96-4456-ACFC-D7B0382CBAD1}">
  <dimension ref="D3:G17"/>
  <sheetViews>
    <sheetView workbookViewId="0">
      <selection activeCell="E9" sqref="E9"/>
    </sheetView>
  </sheetViews>
  <sheetFormatPr baseColWidth="10" defaultRowHeight="15" x14ac:dyDescent="0.25"/>
  <sheetData>
    <row r="3" spans="4:7" ht="15.75" thickBot="1" x14ac:dyDescent="0.3"/>
    <row r="4" spans="4:7" ht="15.75" thickBot="1" x14ac:dyDescent="0.3">
      <c r="D4" s="76" t="s">
        <v>0</v>
      </c>
      <c r="E4" s="77" t="s">
        <v>1</v>
      </c>
      <c r="F4" s="77"/>
      <c r="G4" s="1" t="s">
        <v>2</v>
      </c>
    </row>
    <row r="5" spans="4:7" ht="26.25" thickBot="1" x14ac:dyDescent="0.3">
      <c r="D5" s="76"/>
      <c r="E5" s="15" t="s">
        <v>3</v>
      </c>
      <c r="F5" s="2" t="s">
        <v>4</v>
      </c>
      <c r="G5" s="3" t="s">
        <v>5</v>
      </c>
    </row>
    <row r="6" spans="4:7" ht="15.75" thickBot="1" x14ac:dyDescent="0.3">
      <c r="D6" s="4">
        <v>390</v>
      </c>
      <c r="E6" s="5">
        <f>D6*49/150</f>
        <v>127.4</v>
      </c>
      <c r="F6" s="6">
        <f>D6*20/300</f>
        <v>26</v>
      </c>
      <c r="G6" s="7">
        <f>E6/4.9*100</f>
        <v>2600</v>
      </c>
    </row>
    <row r="7" spans="4:7" ht="15.75" thickBot="1" x14ac:dyDescent="0.3">
      <c r="D7" s="4"/>
      <c r="E7" s="5">
        <f t="shared" ref="E7" si="0">D7*49/300</f>
        <v>0</v>
      </c>
      <c r="F7" s="6">
        <f t="shared" ref="F7:F15" si="1">D7*20/300</f>
        <v>0</v>
      </c>
      <c r="G7" s="7">
        <f>E7/4.9*100</f>
        <v>0</v>
      </c>
    </row>
    <row r="8" spans="4:7" ht="15.75" thickBot="1" x14ac:dyDescent="0.3">
      <c r="D8" s="4">
        <v>300</v>
      </c>
      <c r="E8" s="5">
        <f>D8*99/300</f>
        <v>99</v>
      </c>
      <c r="F8" s="6">
        <f t="shared" si="1"/>
        <v>20</v>
      </c>
      <c r="G8" s="7">
        <f>E8/9.9*100</f>
        <v>1000</v>
      </c>
    </row>
    <row r="9" spans="4:7" ht="15.75" thickBot="1" x14ac:dyDescent="0.3">
      <c r="D9" s="4"/>
      <c r="E9" s="5">
        <f>D9*99/300</f>
        <v>0</v>
      </c>
      <c r="F9" s="6">
        <f t="shared" si="1"/>
        <v>0</v>
      </c>
      <c r="G9" s="7">
        <f t="shared" ref="G9:G16" si="2">E9/4.9*100</f>
        <v>0</v>
      </c>
    </row>
    <row r="10" spans="4:7" ht="15.75" thickBot="1" x14ac:dyDescent="0.3">
      <c r="D10" s="4"/>
      <c r="E10" s="5">
        <f t="shared" ref="E10:E15" si="3">D10*99/300</f>
        <v>0</v>
      </c>
      <c r="F10" s="6">
        <f t="shared" si="1"/>
        <v>0</v>
      </c>
      <c r="G10" s="7">
        <f t="shared" si="2"/>
        <v>0</v>
      </c>
    </row>
    <row r="11" spans="4:7" ht="15.75" thickBot="1" x14ac:dyDescent="0.3">
      <c r="D11" s="4"/>
      <c r="E11" s="5">
        <f t="shared" si="3"/>
        <v>0</v>
      </c>
      <c r="F11" s="6">
        <f t="shared" si="1"/>
        <v>0</v>
      </c>
      <c r="G11" s="7">
        <f t="shared" si="2"/>
        <v>0</v>
      </c>
    </row>
    <row r="12" spans="4:7" ht="15.75" thickBot="1" x14ac:dyDescent="0.3">
      <c r="D12" s="8"/>
      <c r="E12" s="5">
        <f t="shared" si="3"/>
        <v>0</v>
      </c>
      <c r="F12" s="6">
        <f t="shared" si="1"/>
        <v>0</v>
      </c>
      <c r="G12" s="7">
        <f t="shared" si="2"/>
        <v>0</v>
      </c>
    </row>
    <row r="13" spans="4:7" ht="15.75" thickBot="1" x14ac:dyDescent="0.3">
      <c r="D13" s="8"/>
      <c r="E13" s="5">
        <f t="shared" si="3"/>
        <v>0</v>
      </c>
      <c r="F13" s="6">
        <f t="shared" si="1"/>
        <v>0</v>
      </c>
      <c r="G13" s="7">
        <f t="shared" si="2"/>
        <v>0</v>
      </c>
    </row>
    <row r="14" spans="4:7" ht="15.75" thickBot="1" x14ac:dyDescent="0.3">
      <c r="D14" s="9"/>
      <c r="E14" s="5">
        <f t="shared" si="3"/>
        <v>0</v>
      </c>
      <c r="F14" s="6">
        <f t="shared" si="1"/>
        <v>0</v>
      </c>
      <c r="G14" s="7">
        <f t="shared" si="2"/>
        <v>0</v>
      </c>
    </row>
    <row r="15" spans="4:7" ht="15.75" thickBot="1" x14ac:dyDescent="0.3">
      <c r="D15" s="10"/>
      <c r="E15" s="5">
        <f t="shared" si="3"/>
        <v>0</v>
      </c>
      <c r="F15" s="6">
        <f t="shared" si="1"/>
        <v>0</v>
      </c>
      <c r="G15" s="7">
        <f t="shared" si="2"/>
        <v>0</v>
      </c>
    </row>
    <row r="16" spans="4:7" ht="16.5" thickTop="1" thickBot="1" x14ac:dyDescent="0.3">
      <c r="D16" s="11">
        <f>SUM(D6:D15)</f>
        <v>690</v>
      </c>
      <c r="E16" s="12">
        <f>SUM(E6:E15)</f>
        <v>226.4</v>
      </c>
      <c r="F16" s="13">
        <f>SUM(F6:F15)</f>
        <v>46</v>
      </c>
      <c r="G16" s="7">
        <f t="shared" si="2"/>
        <v>4620.408163265306</v>
      </c>
    </row>
    <row r="17" ht="15.75" thickTop="1" x14ac:dyDescent="0.25"/>
  </sheetData>
  <mergeCells count="2">
    <mergeCell ref="D4:D5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610C-6E11-447A-A9E8-DC31F0C15797}">
  <dimension ref="A1:H41"/>
  <sheetViews>
    <sheetView tabSelected="1" workbookViewId="0">
      <selection activeCell="A38" sqref="A38:B38"/>
    </sheetView>
  </sheetViews>
  <sheetFormatPr baseColWidth="10" defaultRowHeight="15" x14ac:dyDescent="0.25"/>
  <cols>
    <col min="1" max="1" width="16.42578125" customWidth="1"/>
    <col min="2" max="2" width="21" customWidth="1"/>
    <col min="3" max="3" width="16.85546875" customWidth="1"/>
    <col min="4" max="4" width="17.42578125" customWidth="1"/>
    <col min="5" max="5" width="19.28515625" customWidth="1"/>
    <col min="6" max="6" width="15.5703125" customWidth="1"/>
    <col min="7" max="7" width="17.140625" customWidth="1"/>
    <col min="8" max="8" width="22.85546875" customWidth="1"/>
  </cols>
  <sheetData>
    <row r="1" spans="1:8" ht="15.75" thickBot="1" x14ac:dyDescent="0.3">
      <c r="A1" s="16"/>
      <c r="B1" s="16"/>
      <c r="C1" s="16"/>
      <c r="D1" s="16"/>
      <c r="E1" s="78" t="s">
        <v>6</v>
      </c>
      <c r="F1" s="79"/>
      <c r="G1" s="17" t="s">
        <v>31</v>
      </c>
      <c r="H1" s="18"/>
    </row>
    <row r="2" spans="1:8" x14ac:dyDescent="0.25">
      <c r="A2" s="16"/>
      <c r="B2" s="16"/>
      <c r="C2" s="16"/>
      <c r="D2" s="16"/>
      <c r="E2" s="16"/>
      <c r="F2" s="16"/>
      <c r="G2" s="16"/>
      <c r="H2" s="16"/>
    </row>
    <row r="3" spans="1:8" ht="18.75" thickBot="1" x14ac:dyDescent="0.3">
      <c r="A3" s="16"/>
      <c r="B3" s="16"/>
      <c r="C3" s="80"/>
      <c r="D3" s="80"/>
      <c r="E3" s="80"/>
      <c r="F3" s="80"/>
      <c r="G3" s="80"/>
      <c r="H3" s="80"/>
    </row>
    <row r="4" spans="1:8" ht="21" thickBot="1" x14ac:dyDescent="0.35">
      <c r="A4" s="81" t="s">
        <v>7</v>
      </c>
      <c r="B4" s="81"/>
      <c r="C4" s="82" t="s">
        <v>32</v>
      </c>
      <c r="D4" s="83"/>
      <c r="E4" s="83"/>
      <c r="F4" s="83"/>
      <c r="G4" s="83"/>
      <c r="H4" s="84"/>
    </row>
    <row r="5" spans="1:8" ht="18" x14ac:dyDescent="0.25">
      <c r="A5" s="85" t="s">
        <v>8</v>
      </c>
      <c r="B5" s="85"/>
      <c r="C5" s="19"/>
      <c r="D5" s="86" t="s">
        <v>9</v>
      </c>
      <c r="E5" s="86"/>
      <c r="F5" s="20"/>
      <c r="G5" s="21"/>
      <c r="H5" s="19"/>
    </row>
    <row r="6" spans="1:8" x14ac:dyDescent="0.25">
      <c r="A6" s="96" t="s">
        <v>10</v>
      </c>
      <c r="B6" s="96"/>
      <c r="C6" s="97" t="s">
        <v>11</v>
      </c>
      <c r="D6" s="97"/>
      <c r="E6" s="97"/>
      <c r="F6" s="97"/>
      <c r="G6" s="97"/>
      <c r="H6" s="97"/>
    </row>
    <row r="7" spans="1:8" ht="15.75" thickBot="1" x14ac:dyDescent="0.3">
      <c r="A7" s="99"/>
      <c r="B7" s="99"/>
      <c r="C7" s="98"/>
      <c r="D7" s="98"/>
      <c r="E7" s="98"/>
      <c r="F7" s="98"/>
      <c r="G7" s="98"/>
      <c r="H7" s="98"/>
    </row>
    <row r="8" spans="1:8" ht="15.75" thickBot="1" x14ac:dyDescent="0.3">
      <c r="A8" s="100" t="s">
        <v>12</v>
      </c>
      <c r="B8" s="102" t="s">
        <v>13</v>
      </c>
      <c r="C8" s="100" t="s">
        <v>14</v>
      </c>
      <c r="D8" s="104" t="s">
        <v>15</v>
      </c>
      <c r="E8" s="106" t="s">
        <v>0</v>
      </c>
      <c r="F8" s="108" t="s">
        <v>1</v>
      </c>
      <c r="G8" s="77"/>
      <c r="H8" s="1" t="s">
        <v>2</v>
      </c>
    </row>
    <row r="9" spans="1:8" ht="15.75" thickBot="1" x14ac:dyDescent="0.3">
      <c r="A9" s="101"/>
      <c r="B9" s="103"/>
      <c r="C9" s="101"/>
      <c r="D9" s="105"/>
      <c r="E9" s="107"/>
      <c r="F9" s="1" t="s">
        <v>3</v>
      </c>
      <c r="G9" s="2" t="s">
        <v>4</v>
      </c>
      <c r="H9" s="3" t="s">
        <v>5</v>
      </c>
    </row>
    <row r="10" spans="1:8" ht="15.75" thickBot="1" x14ac:dyDescent="0.3">
      <c r="A10" s="22"/>
      <c r="B10" s="23"/>
      <c r="C10" s="24"/>
      <c r="D10" s="25"/>
      <c r="E10" s="4"/>
      <c r="F10" s="5">
        <f>E10*49/150</f>
        <v>0</v>
      </c>
      <c r="G10" s="6">
        <f>E10*20/300</f>
        <v>0</v>
      </c>
      <c r="H10" s="7">
        <f>F10/4.9*100</f>
        <v>0</v>
      </c>
    </row>
    <row r="11" spans="1:8" ht="15.75" thickBot="1" x14ac:dyDescent="0.3">
      <c r="A11" s="22"/>
      <c r="B11" s="23"/>
      <c r="C11" s="24"/>
      <c r="D11" s="25"/>
      <c r="E11" s="4"/>
      <c r="F11" s="5">
        <f t="shared" ref="F11:F19" si="0">E11*49/150</f>
        <v>0</v>
      </c>
      <c r="G11" s="6">
        <f t="shared" ref="G11:G19" si="1">E11*20/300</f>
        <v>0</v>
      </c>
      <c r="H11" s="7">
        <f t="shared" ref="H11:H19" si="2">F11/4.9*100</f>
        <v>0</v>
      </c>
    </row>
    <row r="12" spans="1:8" ht="15.75" thickBot="1" x14ac:dyDescent="0.3">
      <c r="A12" s="26"/>
      <c r="B12" s="23"/>
      <c r="C12" s="24"/>
      <c r="D12" s="25"/>
      <c r="E12" s="4"/>
      <c r="F12" s="5">
        <f t="shared" si="0"/>
        <v>0</v>
      </c>
      <c r="G12" s="6">
        <f t="shared" si="1"/>
        <v>0</v>
      </c>
      <c r="H12" s="7">
        <f t="shared" si="2"/>
        <v>0</v>
      </c>
    </row>
    <row r="13" spans="1:8" ht="15.75" thickBot="1" x14ac:dyDescent="0.3">
      <c r="A13" s="22"/>
      <c r="B13" s="23"/>
      <c r="C13" s="24"/>
      <c r="D13" s="27"/>
      <c r="E13" s="4"/>
      <c r="F13" s="5">
        <f t="shared" si="0"/>
        <v>0</v>
      </c>
      <c r="G13" s="6">
        <f t="shared" si="1"/>
        <v>0</v>
      </c>
      <c r="H13" s="7">
        <f t="shared" si="2"/>
        <v>0</v>
      </c>
    </row>
    <row r="14" spans="1:8" ht="15.75" thickBot="1" x14ac:dyDescent="0.3">
      <c r="A14" s="22"/>
      <c r="B14" s="23"/>
      <c r="C14" s="24"/>
      <c r="D14" s="27"/>
      <c r="E14" s="4"/>
      <c r="F14" s="5">
        <f t="shared" si="0"/>
        <v>0</v>
      </c>
      <c r="G14" s="6">
        <f t="shared" si="1"/>
        <v>0</v>
      </c>
      <c r="H14" s="7">
        <f t="shared" si="2"/>
        <v>0</v>
      </c>
    </row>
    <row r="15" spans="1:8" ht="15.75" thickBot="1" x14ac:dyDescent="0.3">
      <c r="A15" s="22"/>
      <c r="B15" s="23"/>
      <c r="C15" s="24"/>
      <c r="D15" s="27"/>
      <c r="E15" s="4"/>
      <c r="F15" s="5">
        <f t="shared" si="0"/>
        <v>0</v>
      </c>
      <c r="G15" s="6">
        <f t="shared" si="1"/>
        <v>0</v>
      </c>
      <c r="H15" s="7">
        <f t="shared" si="2"/>
        <v>0</v>
      </c>
    </row>
    <row r="16" spans="1:8" ht="15.75" thickBot="1" x14ac:dyDescent="0.3">
      <c r="A16" s="22"/>
      <c r="B16" s="23"/>
      <c r="C16" s="24"/>
      <c r="D16" s="28"/>
      <c r="E16" s="8"/>
      <c r="F16" s="5">
        <f t="shared" si="0"/>
        <v>0</v>
      </c>
      <c r="G16" s="6">
        <f t="shared" si="1"/>
        <v>0</v>
      </c>
      <c r="H16" s="7">
        <f t="shared" si="2"/>
        <v>0</v>
      </c>
    </row>
    <row r="17" spans="1:8" ht="15.75" thickBot="1" x14ac:dyDescent="0.3">
      <c r="A17" s="22"/>
      <c r="B17" s="23"/>
      <c r="C17" s="24"/>
      <c r="D17" s="28"/>
      <c r="E17" s="8"/>
      <c r="F17" s="5">
        <f t="shared" si="0"/>
        <v>0</v>
      </c>
      <c r="G17" s="6">
        <f t="shared" si="1"/>
        <v>0</v>
      </c>
      <c r="H17" s="7">
        <f t="shared" si="2"/>
        <v>0</v>
      </c>
    </row>
    <row r="18" spans="1:8" ht="15.75" thickBot="1" x14ac:dyDescent="0.3">
      <c r="A18" s="29"/>
      <c r="B18" s="30"/>
      <c r="C18" s="31"/>
      <c r="D18" s="32"/>
      <c r="E18" s="9"/>
      <c r="F18" s="5">
        <f t="shared" si="0"/>
        <v>0</v>
      </c>
      <c r="G18" s="6">
        <f t="shared" si="1"/>
        <v>0</v>
      </c>
      <c r="H18" s="7">
        <f t="shared" si="2"/>
        <v>0</v>
      </c>
    </row>
    <row r="19" spans="1:8" ht="15.75" thickBot="1" x14ac:dyDescent="0.3">
      <c r="A19" s="33"/>
      <c r="B19" s="34"/>
      <c r="C19" s="35"/>
      <c r="D19" s="35"/>
      <c r="E19" s="10"/>
      <c r="F19" s="5">
        <f t="shared" si="0"/>
        <v>0</v>
      </c>
      <c r="G19" s="6">
        <f t="shared" si="1"/>
        <v>0</v>
      </c>
      <c r="H19" s="7">
        <f t="shared" si="2"/>
        <v>0</v>
      </c>
    </row>
    <row r="20" spans="1:8" ht="16.5" thickTop="1" thickBot="1" x14ac:dyDescent="0.3">
      <c r="A20" s="36" t="s">
        <v>16</v>
      </c>
      <c r="B20" s="37"/>
      <c r="C20" s="38"/>
      <c r="D20" s="38"/>
      <c r="E20" s="11">
        <f>SUM(E10:E19)</f>
        <v>0</v>
      </c>
      <c r="F20" s="12">
        <f>SUM(F10:F19)</f>
        <v>0</v>
      </c>
      <c r="G20" s="13">
        <f>SUM(G10:G19)</f>
        <v>0</v>
      </c>
      <c r="H20" s="14">
        <f>SUM(H10:H19)</f>
        <v>0</v>
      </c>
    </row>
    <row r="21" spans="1:8" ht="15.75" thickBot="1" x14ac:dyDescent="0.3">
      <c r="A21" s="39"/>
      <c r="B21" s="40"/>
      <c r="C21" s="41"/>
      <c r="D21" s="42"/>
      <c r="E21" s="43"/>
      <c r="F21" s="109"/>
      <c r="G21" s="109"/>
      <c r="H21" s="44"/>
    </row>
    <row r="22" spans="1:8" ht="15.75" thickBot="1" x14ac:dyDescent="0.3">
      <c r="A22" s="1" t="s">
        <v>17</v>
      </c>
      <c r="B22" s="111" t="s">
        <v>18</v>
      </c>
      <c r="C22" s="112"/>
      <c r="D22" s="45"/>
      <c r="E22" s="46"/>
      <c r="F22" s="110"/>
      <c r="G22" s="110"/>
      <c r="H22" s="44"/>
    </row>
    <row r="23" spans="1:8" ht="15.75" thickBot="1" x14ac:dyDescent="0.3">
      <c r="A23" s="47" t="s">
        <v>19</v>
      </c>
      <c r="B23" s="113"/>
      <c r="C23" s="114"/>
      <c r="D23" s="48"/>
      <c r="E23" s="49"/>
      <c r="F23" s="110"/>
      <c r="G23" s="110"/>
      <c r="H23" s="16"/>
    </row>
    <row r="24" spans="1:8" ht="23.25" thickBot="1" x14ac:dyDescent="0.3">
      <c r="A24" s="50" t="s">
        <v>20</v>
      </c>
      <c r="B24" s="51">
        <v>623</v>
      </c>
      <c r="C24" s="52"/>
      <c r="D24" s="48"/>
      <c r="E24" s="49"/>
      <c r="F24" s="110"/>
      <c r="G24" s="110"/>
      <c r="H24" s="16"/>
    </row>
    <row r="25" spans="1:8" ht="15.75" thickBot="1" x14ac:dyDescent="0.3">
      <c r="A25" s="16"/>
      <c r="B25" s="53"/>
      <c r="C25" s="16"/>
      <c r="D25" s="16"/>
      <c r="E25" s="16"/>
      <c r="F25" s="110"/>
      <c r="G25" s="110"/>
      <c r="H25" s="54"/>
    </row>
    <row r="26" spans="1:8" ht="39.75" thickBot="1" x14ac:dyDescent="0.3">
      <c r="A26" s="55" t="s">
        <v>21</v>
      </c>
      <c r="B26" s="56">
        <v>43802</v>
      </c>
      <c r="C26" s="57"/>
      <c r="D26" s="16"/>
      <c r="E26" s="58" t="s">
        <v>22</v>
      </c>
      <c r="F26" s="59"/>
      <c r="G26" s="60">
        <f>G20*B24</f>
        <v>0</v>
      </c>
      <c r="H26" s="61">
        <f>F26+G26</f>
        <v>0</v>
      </c>
    </row>
    <row r="27" spans="1:8" ht="20.25" thickBot="1" x14ac:dyDescent="0.3">
      <c r="A27" s="62"/>
      <c r="B27" s="63"/>
      <c r="C27" s="64"/>
      <c r="D27" s="16"/>
      <c r="E27" s="65"/>
      <c r="F27" s="66"/>
      <c r="G27" s="66"/>
      <c r="H27" s="67" t="s">
        <v>23</v>
      </c>
    </row>
    <row r="28" spans="1:8" ht="20.25" thickBot="1" x14ac:dyDescent="0.3">
      <c r="A28" s="68" t="s">
        <v>24</v>
      </c>
      <c r="B28" s="69">
        <v>43874</v>
      </c>
      <c r="C28" s="70"/>
      <c r="D28" s="71" t="s">
        <v>25</v>
      </c>
      <c r="E28" s="115" t="s">
        <v>26</v>
      </c>
      <c r="F28" s="116"/>
      <c r="G28" s="117"/>
      <c r="H28" s="72">
        <f>H20</f>
        <v>0</v>
      </c>
    </row>
    <row r="29" spans="1:8" ht="15.75" thickBot="1" x14ac:dyDescent="0.3">
      <c r="A29" s="73"/>
      <c r="B29" s="73"/>
      <c r="C29" s="73"/>
      <c r="D29" s="73"/>
      <c r="E29" s="73"/>
      <c r="F29" s="73"/>
      <c r="G29" s="73"/>
      <c r="H29" s="73"/>
    </row>
    <row r="30" spans="1:8" x14ac:dyDescent="0.25">
      <c r="A30" s="87" t="s">
        <v>30</v>
      </c>
      <c r="B30" s="88"/>
      <c r="C30" s="88"/>
      <c r="D30" s="88"/>
      <c r="E30" s="88"/>
      <c r="F30" s="88"/>
      <c r="G30" s="88"/>
      <c r="H30" s="89"/>
    </row>
    <row r="31" spans="1:8" x14ac:dyDescent="0.25">
      <c r="A31" s="90"/>
      <c r="B31" s="91"/>
      <c r="C31" s="91"/>
      <c r="D31" s="91"/>
      <c r="E31" s="91"/>
      <c r="F31" s="91"/>
      <c r="G31" s="91"/>
      <c r="H31" s="92"/>
    </row>
    <row r="32" spans="1:8" ht="15.75" thickBot="1" x14ac:dyDescent="0.3">
      <c r="A32" s="93"/>
      <c r="B32" s="94"/>
      <c r="C32" s="94"/>
      <c r="D32" s="94"/>
      <c r="E32" s="94"/>
      <c r="F32" s="94"/>
      <c r="G32" s="94"/>
      <c r="H32" s="95"/>
    </row>
    <row r="33" spans="1:8" ht="15.75" thickBot="1" x14ac:dyDescent="0.3">
      <c r="A33" s="74"/>
      <c r="B33" s="73"/>
      <c r="C33" s="73"/>
      <c r="D33" s="73"/>
      <c r="E33" s="73"/>
      <c r="F33" s="73"/>
      <c r="G33" s="73"/>
      <c r="H33" s="73"/>
    </row>
    <row r="34" spans="1:8" x14ac:dyDescent="0.25">
      <c r="A34" s="121" t="s">
        <v>27</v>
      </c>
      <c r="B34" s="122"/>
      <c r="C34" s="123"/>
      <c r="D34" s="124"/>
      <c r="E34" s="127" t="s">
        <v>28</v>
      </c>
      <c r="F34" s="128"/>
      <c r="G34" s="129"/>
      <c r="H34" s="75"/>
    </row>
    <row r="35" spans="1:8" ht="15.75" thickBot="1" x14ac:dyDescent="0.3">
      <c r="A35" s="130"/>
      <c r="B35" s="131"/>
      <c r="C35" s="125"/>
      <c r="D35" s="126"/>
      <c r="E35" s="132" t="s">
        <v>33</v>
      </c>
      <c r="F35" s="133"/>
      <c r="G35" s="134"/>
      <c r="H35" s="75"/>
    </row>
    <row r="36" spans="1:8" x14ac:dyDescent="0.25">
      <c r="A36" s="135"/>
      <c r="B36" s="135"/>
      <c r="C36" s="136"/>
      <c r="D36" s="136"/>
      <c r="E36" s="135" t="s">
        <v>34</v>
      </c>
      <c r="F36" s="135"/>
      <c r="G36" s="135"/>
      <c r="H36" s="75"/>
    </row>
    <row r="37" spans="1:8" x14ac:dyDescent="0.25">
      <c r="A37" s="118"/>
      <c r="B37" s="118"/>
      <c r="C37" s="119" t="s">
        <v>29</v>
      </c>
      <c r="D37" s="119"/>
      <c r="E37" s="120" t="s">
        <v>35</v>
      </c>
      <c r="F37" s="120"/>
      <c r="G37" s="120"/>
      <c r="H37" s="75"/>
    </row>
    <row r="38" spans="1:8" x14ac:dyDescent="0.25">
      <c r="A38" s="120"/>
      <c r="B38" s="120"/>
      <c r="C38" s="75"/>
      <c r="D38" s="75"/>
      <c r="E38" s="75"/>
      <c r="F38" s="75"/>
      <c r="G38" s="75"/>
      <c r="H38" s="75"/>
    </row>
    <row r="39" spans="1:8" x14ac:dyDescent="0.25">
      <c r="A39" s="75"/>
      <c r="B39" s="75"/>
      <c r="C39" s="75"/>
      <c r="D39" s="75"/>
      <c r="E39" s="75"/>
      <c r="F39" s="75"/>
      <c r="G39" s="75"/>
      <c r="H39" s="75"/>
    </row>
    <row r="40" spans="1:8" x14ac:dyDescent="0.25">
      <c r="A40" s="75"/>
      <c r="B40" s="75"/>
      <c r="C40" s="75"/>
      <c r="D40" s="75"/>
      <c r="E40" s="75"/>
      <c r="F40" s="75"/>
      <c r="G40" s="75"/>
      <c r="H40" s="75"/>
    </row>
    <row r="41" spans="1:8" x14ac:dyDescent="0.25">
      <c r="A41" s="75"/>
      <c r="B41" s="75"/>
      <c r="C41" s="75"/>
      <c r="D41" s="75"/>
      <c r="E41" s="75"/>
      <c r="F41" s="75"/>
      <c r="G41" s="75"/>
      <c r="H41" s="75"/>
    </row>
  </sheetData>
  <mergeCells count="33">
    <mergeCell ref="A37:B37"/>
    <mergeCell ref="C37:D37"/>
    <mergeCell ref="E37:G37"/>
    <mergeCell ref="A38:B38"/>
    <mergeCell ref="A34:B34"/>
    <mergeCell ref="C34:D35"/>
    <mergeCell ref="E34:G34"/>
    <mergeCell ref="A35:B35"/>
    <mergeCell ref="E35:G35"/>
    <mergeCell ref="A36:B36"/>
    <mergeCell ref="C36:D36"/>
    <mergeCell ref="E36:G36"/>
    <mergeCell ref="A30:H32"/>
    <mergeCell ref="A6:B6"/>
    <mergeCell ref="C6:H7"/>
    <mergeCell ref="A7:B7"/>
    <mergeCell ref="A8:A9"/>
    <mergeCell ref="B8:B9"/>
    <mergeCell ref="C8:C9"/>
    <mergeCell ref="D8:D9"/>
    <mergeCell ref="E8:E9"/>
    <mergeCell ref="F8:G8"/>
    <mergeCell ref="F21:F25"/>
    <mergeCell ref="G21:G25"/>
    <mergeCell ref="B22:C22"/>
    <mergeCell ref="B23:C23"/>
    <mergeCell ref="E28:G28"/>
    <mergeCell ref="E1:F1"/>
    <mergeCell ref="C3:H3"/>
    <mergeCell ref="A4:B4"/>
    <mergeCell ref="C4:H4"/>
    <mergeCell ref="A5:B5"/>
    <mergeCell ref="D5:E5"/>
  </mergeCells>
  <dataValidations count="2">
    <dataValidation type="list" allowBlank="1" showInputMessage="1" showErrorMessage="1" sqref="F5" xr:uid="{9D3E9BDF-1424-4CAF-B176-C243A8FA4226}">
      <formula1>$Q$3:$Q$55</formula1>
    </dataValidation>
    <dataValidation type="list" allowBlank="1" showInputMessage="1" showErrorMessage="1" sqref="G1" xr:uid="{32CBC059-2E13-4BC1-BDB6-CC52F5AF422B}">
      <formula1>"HC-ARSL-VE-FT,HC-ARSP-VE-FT,HC-ARSS-VE-FT,HC-ARST-VE-FT,HC-ARSM-VE-FT,HC-ARSG-VE-FT"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Cesar</cp:lastModifiedBy>
  <dcterms:created xsi:type="dcterms:W3CDTF">2020-02-14T16:42:21Z</dcterms:created>
  <dcterms:modified xsi:type="dcterms:W3CDTF">2020-03-03T21:54:37Z</dcterms:modified>
</cp:coreProperties>
</file>